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C:\Users\USER\Downloads\"/>
    </mc:Choice>
  </mc:AlternateContent>
  <xr:revisionPtr revIDLastSave="0" documentId="13_ncr:1_{E02749E7-B2C0-471E-BB80-BA4008C83AA1}" xr6:coauthVersionLast="47" xr6:coauthVersionMax="47" xr10:uidLastSave="{00000000-0000-0000-0000-000000000000}"/>
  <bookViews>
    <workbookView xWindow="-120" yWindow="-120" windowWidth="29040" windowHeight="15720" tabRatio="833" activeTab="1" xr2:uid="{5FE17C02-FC61-44C7-B6F2-838DF379E02E}"/>
  </bookViews>
  <sheets>
    <sheet name="FormD_CPP_OA" sheetId="43" r:id="rId1"/>
    <sheet name="FormA_CPP_OA" sheetId="11" r:id="rId2"/>
    <sheet name="Instructions &amp; Notes" sheetId="41" r:id="rId3"/>
    <sheet name="FormB_CPP_OA" sheetId="30" state="hidden" r:id="rId4"/>
    <sheet name="FormA_CPP_OA_Q2" sheetId="37" state="hidden" r:id="rId5"/>
    <sheet name="Supporting Sheet" sheetId="13" state="hidden" r:id="rId6"/>
    <sheet name="Annexure-1" sheetId="28" state="hidden" r:id="rId7"/>
    <sheet name="DC Sectors with Thresholds" sheetId="42" state="hidden" r:id="rId8"/>
    <sheet name="StateUTs" sheetId="40" state="hidden" r:id="rId9"/>
    <sheet name="Targets" sheetId="36" state="hidden" r:id="rId10"/>
  </sheets>
  <externalReferences>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s>
  <definedNames>
    <definedName name="\" localSheetId="2" hidden="1">#REF!</definedName>
    <definedName name="\" localSheetId="8" hidden="1">#REF!</definedName>
    <definedName name="\" localSheetId="9" hidden="1">#REF!</definedName>
    <definedName name="\" hidden="1">#REF!</definedName>
    <definedName name="\B">[1]DLC!$GR$107</definedName>
    <definedName name="\C">#REF!</definedName>
    <definedName name="\d">#REF!</definedName>
    <definedName name="\e" hidden="1">#REF!</definedName>
    <definedName name="\f">#REF!</definedName>
    <definedName name="\g">'[2]STN WISE EMR'!#REF!</definedName>
    <definedName name="\H">'[2]STN WISE EMR'!#REF!</definedName>
    <definedName name="\I">#REF!</definedName>
    <definedName name="\J">#REF!</definedName>
    <definedName name="\K">#REF!</definedName>
    <definedName name="\L">[1]DLC!$HR$111</definedName>
    <definedName name="\M">#REF!</definedName>
    <definedName name="\N">#REF!</definedName>
    <definedName name="\O">#REF!</definedName>
    <definedName name="\P">[1]DLC!$HR$109</definedName>
    <definedName name="\Q">[1]DLC!$GS$323:$GS$335</definedName>
    <definedName name="\R">#REF!</definedName>
    <definedName name="\s">#REF!</definedName>
    <definedName name="\t">#REF!</definedName>
    <definedName name="\U">#REF!</definedName>
    <definedName name="\V">'[3]R.Hrs. Since Comm'!#REF!</definedName>
    <definedName name="\w">'[3]R.Hrs. Since Comm'!#REF!</definedName>
    <definedName name="\X">#REF!</definedName>
    <definedName name="\Y">#REF!</definedName>
    <definedName name="\Z">#REF!</definedName>
    <definedName name="_" hidden="1">#REF!</definedName>
    <definedName name="_____________________________________SCH6">'[4]04REL'!#REF!</definedName>
    <definedName name="____________________________________SCH6">'[4]04REL'!#REF!</definedName>
    <definedName name="___________________________________SCH6">'[4]04REL'!#REF!</definedName>
    <definedName name="__________________________________SCH6">'[4]04REL'!#REF!</definedName>
    <definedName name="_________________________________SCH6">'[4]04REL'!#REF!</definedName>
    <definedName name="________________________________SCH6">'[4]04REL'!#REF!</definedName>
    <definedName name="_______________________________SCH6">'[4]04REL'!#REF!</definedName>
    <definedName name="______________________________SCH6">'[4]04REL'!#REF!</definedName>
    <definedName name="_____________________________SCH6">'[4]04REL'!#REF!</definedName>
    <definedName name="____________________________SCH6">'[4]04REL'!#REF!</definedName>
    <definedName name="___________________________int06" localSheetId="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____int06" localSheetId="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____int06" localSheetId="8"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____int06" localSheetId="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__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____SCH6">'[4]04REL'!#REF!</definedName>
    <definedName name="__________________________arr2" localSheetId="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___arr2" localSheetId="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___arr2" localSheetId="8"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___arr2" localSheetId="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___arr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___int06" localSheetId="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___int06" localSheetId="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___int06" localSheetId="8"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___int06" localSheetId="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_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___SCH6">'[4]04REL'!#REF!</definedName>
    <definedName name="_________________________arr2" localSheetId="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__arr2" localSheetId="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__arr2" localSheetId="8"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__arr2" localSheetId="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__arr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__SCH6">'[4]04REL'!#REF!</definedName>
    <definedName name="________________________arr2" localSheetId="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_arr2" localSheetId="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_arr2" localSheetId="8"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_arr2" localSheetId="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_arr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_int06" localSheetId="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_int06" localSheetId="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_int06" localSheetId="8"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_int06" localSheetId="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_SCH6">'[4]04REL'!#REF!</definedName>
    <definedName name="_______________________arr2" localSheetId="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arr2" localSheetId="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arr2" localSheetId="8"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arr2" localSheetId="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arr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int06" localSheetId="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int06" localSheetId="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int06" localSheetId="8"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int06" localSheetId="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__SCH6">'[4]04REL'!#REF!</definedName>
    <definedName name="______________________SCH6">'[4]04REL'!#REF!</definedName>
    <definedName name="_____________________a65565">#REF!</definedName>
    <definedName name="_____________________int06" localSheetId="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int06" localSheetId="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int06" localSheetId="8"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int06" localSheetId="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_SCH6">'[4]04REL'!#REF!</definedName>
    <definedName name="____________________a65565">#REF!</definedName>
    <definedName name="____________________BSD1">#REF!</definedName>
    <definedName name="____________________BSD2">#REF!</definedName>
    <definedName name="____________________IED1">#REF!</definedName>
    <definedName name="____________________IED2">#REF!</definedName>
    <definedName name="____________________int06" localSheetId="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int06" localSheetId="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int06" localSheetId="8"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int06" localSheetId="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a65565">#REF!</definedName>
    <definedName name="___________________arr2" localSheetId="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arr2" localSheetId="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arr2" localSheetId="8"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arr2" localSheetId="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arr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BSD1">#REF!</definedName>
    <definedName name="___________________BSD2">#REF!</definedName>
    <definedName name="___________________IED1">#REF!</definedName>
    <definedName name="___________________IED2">#REF!</definedName>
    <definedName name="___________________int06" localSheetId="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int06" localSheetId="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int06" localSheetId="8"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int06" localSheetId="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_NCS111">'[5]Schedule-1'!$B$1:$J$1</definedName>
    <definedName name="___________________SCH6">'[4]04REL'!#REF!</definedName>
    <definedName name="__________________a65565">#REF!</definedName>
    <definedName name="__________________arr2" localSheetId="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arr2" localSheetId="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arr2" localSheetId="8"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arr2" localSheetId="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arr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BSD1">#REF!</definedName>
    <definedName name="__________________BSD2">#REF!</definedName>
    <definedName name="__________________IED1">#REF!</definedName>
    <definedName name="__________________IED2">#REF!</definedName>
    <definedName name="__________________int06" localSheetId="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int06" localSheetId="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int06" localSheetId="8"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int06" localSheetId="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_NCS111">'[5]Schedule-1'!$B$1:$J$1</definedName>
    <definedName name="__________________SCH6">'[4]04REL'!#REF!</definedName>
    <definedName name="_________________a65565">#REF!</definedName>
    <definedName name="_________________arr2" localSheetId="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arr2" localSheetId="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arr2" localSheetId="8"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arr2" localSheetId="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arr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BSD1">#REF!</definedName>
    <definedName name="_________________BSD2">#REF!</definedName>
    <definedName name="_________________IED1">#REF!</definedName>
    <definedName name="_________________IED2">#REF!</definedName>
    <definedName name="_________________int06" localSheetId="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int06" localSheetId="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int06" localSheetId="8"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int06" localSheetId="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_NCS111">'[5]Schedule-1'!$B$1:$J$1</definedName>
    <definedName name="_________________SCH6">'[4]04REL'!#REF!</definedName>
    <definedName name="________________a65565">#REF!</definedName>
    <definedName name="________________Apr02">[6]Newabstract!#REF!</definedName>
    <definedName name="________________Apr03">[6]Newabstract!#REF!</definedName>
    <definedName name="________________Apr04">[6]Newabstract!#REF!</definedName>
    <definedName name="________________Apr05">[6]Newabstract!#REF!</definedName>
    <definedName name="________________Apr06">[6]Newabstract!#REF!</definedName>
    <definedName name="________________Apr07">[6]Newabstract!#REF!</definedName>
    <definedName name="________________Apr08">[6]Newabstract!#REF!</definedName>
    <definedName name="________________Apr09">[6]Newabstract!#REF!</definedName>
    <definedName name="________________Apr10">[6]Newabstract!#REF!</definedName>
    <definedName name="________________Apr11">[6]Newabstract!#REF!</definedName>
    <definedName name="________________Apr13">[6]Newabstract!#REF!</definedName>
    <definedName name="________________Apr14">[6]Newabstract!#REF!</definedName>
    <definedName name="________________Apr15">[6]Newabstract!#REF!</definedName>
    <definedName name="________________Apr16">[6]Newabstract!#REF!</definedName>
    <definedName name="________________Apr17">[6]Newabstract!#REF!</definedName>
    <definedName name="________________Apr20">[6]Newabstract!#REF!</definedName>
    <definedName name="________________Apr21">[6]Newabstract!#REF!</definedName>
    <definedName name="________________Apr22">[6]Newabstract!#REF!</definedName>
    <definedName name="________________Apr23">[6]Newabstract!#REF!</definedName>
    <definedName name="________________Apr24">[6]Newabstract!#REF!</definedName>
    <definedName name="________________Apr27">[6]Newabstract!#REF!</definedName>
    <definedName name="________________Apr28">[6]Newabstract!#REF!</definedName>
    <definedName name="________________Apr29">[6]Newabstract!#REF!</definedName>
    <definedName name="________________Apr30">[6]Newabstract!#REF!</definedName>
    <definedName name="________________arr2" localSheetId="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arr2" localSheetId="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arr2" localSheetId="8"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arr2" localSheetId="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arr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BSD1">#REF!</definedName>
    <definedName name="________________BSD2">#REF!</definedName>
    <definedName name="________________IED1">#REF!</definedName>
    <definedName name="________________IED2">#REF!</definedName>
    <definedName name="________________int06" localSheetId="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int06" localSheetId="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int06" localSheetId="8"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int06" localSheetId="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_Mar06">[6]Newabstract!#REF!</definedName>
    <definedName name="________________Mar09">[6]Newabstract!#REF!</definedName>
    <definedName name="________________Mar10">[6]Newabstract!#REF!</definedName>
    <definedName name="________________Mar11">[6]Newabstract!#REF!</definedName>
    <definedName name="________________Mar12">[6]Newabstract!#REF!</definedName>
    <definedName name="________________Mar13">[6]Newabstract!#REF!</definedName>
    <definedName name="________________Mar16">[6]Newabstract!#REF!</definedName>
    <definedName name="________________Mar17">[6]Newabstract!#REF!</definedName>
    <definedName name="________________Mar18">[6]Newabstract!#REF!</definedName>
    <definedName name="________________Mar19">[6]Newabstract!#REF!</definedName>
    <definedName name="________________Mar20">[6]Newabstract!#REF!</definedName>
    <definedName name="________________Mar23">[6]Newabstract!#REF!</definedName>
    <definedName name="________________Mar24">[6]Newabstract!#REF!</definedName>
    <definedName name="________________Mar25">[6]Newabstract!#REF!</definedName>
    <definedName name="________________Mar26">[6]Newabstract!#REF!</definedName>
    <definedName name="________________Mar27">[6]Newabstract!#REF!</definedName>
    <definedName name="________________Mar28">[6]Newabstract!#REF!</definedName>
    <definedName name="________________Mar30">[6]Newabstract!#REF!</definedName>
    <definedName name="________________Mar31">[6]Newabstract!#REF!</definedName>
    <definedName name="________________NCS111">'[5]Schedule-1'!$B$1:$J$1</definedName>
    <definedName name="________________SCH6">'[4]04REL'!#REF!</definedName>
    <definedName name="_______________a65565">#REF!</definedName>
    <definedName name="_______________Apr02">[6]Newabstract!#REF!</definedName>
    <definedName name="_______________Apr03">[6]Newabstract!#REF!</definedName>
    <definedName name="_______________Apr04">[6]Newabstract!#REF!</definedName>
    <definedName name="_______________Apr05">[6]Newabstract!#REF!</definedName>
    <definedName name="_______________Apr06">[6]Newabstract!#REF!</definedName>
    <definedName name="_______________Apr07">[6]Newabstract!#REF!</definedName>
    <definedName name="_______________Apr08">[6]Newabstract!#REF!</definedName>
    <definedName name="_______________Apr09">[6]Newabstract!#REF!</definedName>
    <definedName name="_______________Apr10">[6]Newabstract!#REF!</definedName>
    <definedName name="_______________Apr11">[6]Newabstract!#REF!</definedName>
    <definedName name="_______________Apr13">[6]Newabstract!#REF!</definedName>
    <definedName name="_______________Apr14">[6]Newabstract!#REF!</definedName>
    <definedName name="_______________Apr15">[6]Newabstract!#REF!</definedName>
    <definedName name="_______________Apr16">[6]Newabstract!#REF!</definedName>
    <definedName name="_______________Apr17">[6]Newabstract!#REF!</definedName>
    <definedName name="_______________Apr20">[6]Newabstract!#REF!</definedName>
    <definedName name="_______________Apr21">[6]Newabstract!#REF!</definedName>
    <definedName name="_______________Apr22">[6]Newabstract!#REF!</definedName>
    <definedName name="_______________Apr23">[6]Newabstract!#REF!</definedName>
    <definedName name="_______________Apr24">[6]Newabstract!#REF!</definedName>
    <definedName name="_______________Apr27">[6]Newabstract!#REF!</definedName>
    <definedName name="_______________Apr28">[6]Newabstract!#REF!</definedName>
    <definedName name="_______________Apr29">[6]Newabstract!#REF!</definedName>
    <definedName name="_______________Apr30">[6]Newabstract!#REF!</definedName>
    <definedName name="_______________arr2" localSheetId="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arr2" localSheetId="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arr2" localSheetId="8"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arr2" localSheetId="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arr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BSD1">#REF!</definedName>
    <definedName name="_______________BSD2">#REF!</definedName>
    <definedName name="_______________IED1">#REF!</definedName>
    <definedName name="_______________IED2">#REF!</definedName>
    <definedName name="_______________int06" localSheetId="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int06" localSheetId="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int06" localSheetId="8"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int06" localSheetId="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_Mar06">[6]Newabstract!#REF!</definedName>
    <definedName name="_______________Mar09">[6]Newabstract!#REF!</definedName>
    <definedName name="_______________Mar10">[6]Newabstract!#REF!</definedName>
    <definedName name="_______________Mar11">[6]Newabstract!#REF!</definedName>
    <definedName name="_______________Mar12">[6]Newabstract!#REF!</definedName>
    <definedName name="_______________Mar13">[6]Newabstract!#REF!</definedName>
    <definedName name="_______________Mar16">[6]Newabstract!#REF!</definedName>
    <definedName name="_______________Mar17">[6]Newabstract!#REF!</definedName>
    <definedName name="_______________Mar18">[6]Newabstract!#REF!</definedName>
    <definedName name="_______________Mar19">[6]Newabstract!#REF!</definedName>
    <definedName name="_______________Mar20">[6]Newabstract!#REF!</definedName>
    <definedName name="_______________Mar23">[6]Newabstract!#REF!</definedName>
    <definedName name="_______________Mar24">[6]Newabstract!#REF!</definedName>
    <definedName name="_______________Mar25">[6]Newabstract!#REF!</definedName>
    <definedName name="_______________Mar26">[6]Newabstract!#REF!</definedName>
    <definedName name="_______________Mar27">[6]Newabstract!#REF!</definedName>
    <definedName name="_______________Mar28">[6]Newabstract!#REF!</definedName>
    <definedName name="_______________Mar30">[6]Newabstract!#REF!</definedName>
    <definedName name="_______________Mar31">[6]Newabstract!#REF!</definedName>
    <definedName name="_______________NCS111">'[5]Schedule-1'!$B$1:$J$1</definedName>
    <definedName name="_______________SCH6">'[4]04REL'!#REF!</definedName>
    <definedName name="______________a65565">#REF!</definedName>
    <definedName name="______________arr2" localSheetId="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arr2" localSheetId="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arr2" localSheetId="8"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arr2" localSheetId="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arr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BSD1">#REF!</definedName>
    <definedName name="______________BSD2">#REF!</definedName>
    <definedName name="______________IED1">#REF!</definedName>
    <definedName name="______________IED2">#REF!</definedName>
    <definedName name="______________int06" localSheetId="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int06" localSheetId="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int06" localSheetId="8"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int06" localSheetId="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_NCS111">'[5]Schedule-1'!$B$1:$J$1</definedName>
    <definedName name="______________SCH6">'[4]04REL'!#REF!</definedName>
    <definedName name="_____________a65565">#REF!</definedName>
    <definedName name="_____________Apr02">[6]Newabstract!#REF!</definedName>
    <definedName name="_____________Apr03">[6]Newabstract!#REF!</definedName>
    <definedName name="_____________Apr04">[6]Newabstract!#REF!</definedName>
    <definedName name="_____________Apr05">[6]Newabstract!#REF!</definedName>
    <definedName name="_____________Apr06">[6]Newabstract!#REF!</definedName>
    <definedName name="_____________Apr07">[6]Newabstract!#REF!</definedName>
    <definedName name="_____________Apr08">[6]Newabstract!#REF!</definedName>
    <definedName name="_____________Apr09">[6]Newabstract!#REF!</definedName>
    <definedName name="_____________Apr10">[6]Newabstract!#REF!</definedName>
    <definedName name="_____________Apr11">[6]Newabstract!#REF!</definedName>
    <definedName name="_____________Apr13">[6]Newabstract!#REF!</definedName>
    <definedName name="_____________Apr14">[6]Newabstract!#REF!</definedName>
    <definedName name="_____________Apr15">[6]Newabstract!#REF!</definedName>
    <definedName name="_____________Apr16">[6]Newabstract!#REF!</definedName>
    <definedName name="_____________Apr17">[6]Newabstract!#REF!</definedName>
    <definedName name="_____________Apr20">[6]Newabstract!#REF!</definedName>
    <definedName name="_____________Apr21">[6]Newabstract!#REF!</definedName>
    <definedName name="_____________Apr22">[6]Newabstract!#REF!</definedName>
    <definedName name="_____________Apr23">[6]Newabstract!#REF!</definedName>
    <definedName name="_____________Apr24">[6]Newabstract!#REF!</definedName>
    <definedName name="_____________Apr27">[6]Newabstract!#REF!</definedName>
    <definedName name="_____________Apr28">[6]Newabstract!#REF!</definedName>
    <definedName name="_____________Apr29">[6]Newabstract!#REF!</definedName>
    <definedName name="_____________Apr30">[6]Newabstract!#REF!</definedName>
    <definedName name="_____________arr2" localSheetId="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arr2" localSheetId="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arr2" localSheetId="8"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arr2" localSheetId="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arr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BSD1">#REF!</definedName>
    <definedName name="_____________BSD2">#REF!</definedName>
    <definedName name="_____________IED1">#REF!</definedName>
    <definedName name="_____________IED2">#REF!</definedName>
    <definedName name="_____________int06" localSheetId="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int06" localSheetId="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int06" localSheetId="8"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int06" localSheetId="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_Mar06">[6]Newabstract!#REF!</definedName>
    <definedName name="_____________Mar09">[6]Newabstract!#REF!</definedName>
    <definedName name="_____________Mar10">[6]Newabstract!#REF!</definedName>
    <definedName name="_____________Mar11">[6]Newabstract!#REF!</definedName>
    <definedName name="_____________Mar12">[6]Newabstract!#REF!</definedName>
    <definedName name="_____________Mar13">[6]Newabstract!#REF!</definedName>
    <definedName name="_____________Mar16">[6]Newabstract!#REF!</definedName>
    <definedName name="_____________Mar17">[6]Newabstract!#REF!</definedName>
    <definedName name="_____________Mar18">[6]Newabstract!#REF!</definedName>
    <definedName name="_____________Mar19">[6]Newabstract!#REF!</definedName>
    <definedName name="_____________Mar20">[6]Newabstract!#REF!</definedName>
    <definedName name="_____________Mar23">[6]Newabstract!#REF!</definedName>
    <definedName name="_____________Mar24">[6]Newabstract!#REF!</definedName>
    <definedName name="_____________Mar25">[6]Newabstract!#REF!</definedName>
    <definedName name="_____________Mar26">[6]Newabstract!#REF!</definedName>
    <definedName name="_____________Mar27">[6]Newabstract!#REF!</definedName>
    <definedName name="_____________Mar28">[6]Newabstract!#REF!</definedName>
    <definedName name="_____________Mar30">[6]Newabstract!#REF!</definedName>
    <definedName name="_____________Mar31">[6]Newabstract!#REF!</definedName>
    <definedName name="_____________NCS111">'[5]Schedule-1'!$B$1:$J$1</definedName>
    <definedName name="_____________SCH6">'[4]04REL'!#REF!</definedName>
    <definedName name="____________a65565">#REF!</definedName>
    <definedName name="____________arr2" localSheetId="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arr2" localSheetId="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arr2" localSheetId="8"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arr2" localSheetId="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arr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BSD1">#REF!</definedName>
    <definedName name="____________BSD2">#REF!</definedName>
    <definedName name="____________IED1">#REF!</definedName>
    <definedName name="____________IED2">#REF!</definedName>
    <definedName name="____________int06" localSheetId="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int06" localSheetId="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int06" localSheetId="8"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int06" localSheetId="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_NCS111">'[5]Schedule-1'!$B$1:$J$1</definedName>
    <definedName name="____________SCH6">'[4]04REL'!#REF!</definedName>
    <definedName name="___________a65565">#REF!</definedName>
    <definedName name="___________arr2" localSheetId="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arr2" localSheetId="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arr2" localSheetId="8"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arr2" localSheetId="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arr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BSD1">#REF!</definedName>
    <definedName name="___________BSD2">#REF!</definedName>
    <definedName name="___________IED1">#REF!</definedName>
    <definedName name="___________IED2">#REF!</definedName>
    <definedName name="___________int06" localSheetId="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int06" localSheetId="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int06" localSheetId="8"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int06" localSheetId="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_NCS111">'[5]Schedule-1'!$B$1:$J$1</definedName>
    <definedName name="___________PH1">#N/A</definedName>
    <definedName name="___________SCH6">'[4]04REL'!#REF!</definedName>
    <definedName name="__________a65565">#REF!</definedName>
    <definedName name="__________arr2" localSheetId="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arr2" localSheetId="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arr2" localSheetId="8"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arr2" localSheetId="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arr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BSD1">#REF!</definedName>
    <definedName name="__________BSD2">#REF!</definedName>
    <definedName name="__________IED1">#REF!</definedName>
    <definedName name="__________IED2">#REF!</definedName>
    <definedName name="__________int06" localSheetId="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int06" localSheetId="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int06" localSheetId="8"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int06" localSheetId="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_NCS111">'[5]Schedule-1'!$B$1:$J$1</definedName>
    <definedName name="__________PH1">#N/A</definedName>
    <definedName name="__________SCH6">'[4]04REL'!#REF!</definedName>
    <definedName name="_________a65565">#REF!</definedName>
    <definedName name="_________arr2" localSheetId="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arr2" localSheetId="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arr2" localSheetId="8"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arr2" localSheetId="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arr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BSD1">#REF!</definedName>
    <definedName name="_________BSD2">#REF!</definedName>
    <definedName name="_________IED1">#REF!</definedName>
    <definedName name="_________IED2">#REF!</definedName>
    <definedName name="_________int06" localSheetId="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int06" localSheetId="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int06" localSheetId="8"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int06" localSheetId="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_NCS111">'[5]Schedule-1'!$B$1:$J$1</definedName>
    <definedName name="_________PH1">#N/A</definedName>
    <definedName name="_________SCH6">'[4]04REL'!#REF!</definedName>
    <definedName name="________a65565">#REF!</definedName>
    <definedName name="________Apr02">[6]Newabstract!#REF!</definedName>
    <definedName name="________Apr03">[6]Newabstract!#REF!</definedName>
    <definedName name="________Apr04">[6]Newabstract!#REF!</definedName>
    <definedName name="________Apr05">[6]Newabstract!#REF!</definedName>
    <definedName name="________Apr06">[6]Newabstract!#REF!</definedName>
    <definedName name="________Apr07">[6]Newabstract!#REF!</definedName>
    <definedName name="________Apr08">[6]Newabstract!#REF!</definedName>
    <definedName name="________Apr09">[6]Newabstract!#REF!</definedName>
    <definedName name="________Apr10">[6]Newabstract!#REF!</definedName>
    <definedName name="________Apr11">[6]Newabstract!#REF!</definedName>
    <definedName name="________Apr13">[6]Newabstract!#REF!</definedName>
    <definedName name="________Apr14">[6]Newabstract!#REF!</definedName>
    <definedName name="________Apr15">[6]Newabstract!#REF!</definedName>
    <definedName name="________Apr16">[6]Newabstract!#REF!</definedName>
    <definedName name="________Apr17">[6]Newabstract!#REF!</definedName>
    <definedName name="________Apr20">[6]Newabstract!#REF!</definedName>
    <definedName name="________Apr21">[6]Newabstract!#REF!</definedName>
    <definedName name="________Apr22">[6]Newabstract!#REF!</definedName>
    <definedName name="________Apr23">[6]Newabstract!#REF!</definedName>
    <definedName name="________Apr24">[6]Newabstract!#REF!</definedName>
    <definedName name="________Apr27">[6]Newabstract!#REF!</definedName>
    <definedName name="________Apr28">[6]Newabstract!#REF!</definedName>
    <definedName name="________Apr29">[6]Newabstract!#REF!</definedName>
    <definedName name="________Apr30">[6]Newabstract!#REF!</definedName>
    <definedName name="________arr2" localSheetId="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arr2" localSheetId="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arr2" localSheetId="8"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arr2" localSheetId="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arr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BSD1">#REF!</definedName>
    <definedName name="________BSD2">#REF!</definedName>
    <definedName name="________FC1">[7]DEMFIXLD!$A$1:$E$205</definedName>
    <definedName name="________IED1">#REF!</definedName>
    <definedName name="________IED2">#REF!</definedName>
    <definedName name="________int06" localSheetId="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int06" localSheetId="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int06" localSheetId="8"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int06" localSheetId="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_Mar06">[6]Newabstract!#REF!</definedName>
    <definedName name="________Mar09">[6]Newabstract!#REF!</definedName>
    <definedName name="________Mar10">[6]Newabstract!#REF!</definedName>
    <definedName name="________Mar11">[6]Newabstract!#REF!</definedName>
    <definedName name="________Mar12">[6]Newabstract!#REF!</definedName>
    <definedName name="________Mar13">[6]Newabstract!#REF!</definedName>
    <definedName name="________Mar16">[6]Newabstract!#REF!</definedName>
    <definedName name="________Mar17">[6]Newabstract!#REF!</definedName>
    <definedName name="________Mar18">[6]Newabstract!#REF!</definedName>
    <definedName name="________Mar19">[6]Newabstract!#REF!</definedName>
    <definedName name="________Mar20">[6]Newabstract!#REF!</definedName>
    <definedName name="________Mar23">[6]Newabstract!#REF!</definedName>
    <definedName name="________Mar24">[6]Newabstract!#REF!</definedName>
    <definedName name="________Mar25">[6]Newabstract!#REF!</definedName>
    <definedName name="________Mar26">[6]Newabstract!#REF!</definedName>
    <definedName name="________Mar27">[6]Newabstract!#REF!</definedName>
    <definedName name="________Mar28">[6]Newabstract!#REF!</definedName>
    <definedName name="________Mar30">[6]Newabstract!#REF!</definedName>
    <definedName name="________Mar31">[6]Newabstract!#REF!</definedName>
    <definedName name="________NCS111">'[5]Schedule-1'!$B$1:$J$1</definedName>
    <definedName name="________PH1">#N/A</definedName>
    <definedName name="________SCH6">'[4]04REL'!#REF!</definedName>
    <definedName name="_______a65565">#REF!</definedName>
    <definedName name="_______arr2" localSheetId="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arr2" localSheetId="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arr2" localSheetId="8"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arr2" localSheetId="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arr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BS1">[8]BSPL!$A$2:$E$56</definedName>
    <definedName name="_______bs2">#REF!</definedName>
    <definedName name="_______BSD1">#REF!</definedName>
    <definedName name="_______BSD2">#REF!</definedName>
    <definedName name="_______FC1">[9]DEMFIXLD!$A$1:$E$205</definedName>
    <definedName name="_______IED1">#REF!</definedName>
    <definedName name="_______IED2">#REF!</definedName>
    <definedName name="_______int06" localSheetId="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int06" localSheetId="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int06" localSheetId="8"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int06" localSheetId="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_NCS111">'[10]Schedule-1'!$B$1:$J$1</definedName>
    <definedName name="_______PH1">#N/A</definedName>
    <definedName name="_______PL1">[8]BSPL!$A$58:$E$111</definedName>
    <definedName name="_______SCH1">#REF!</definedName>
    <definedName name="_______SCH10">#REF!</definedName>
    <definedName name="_______SCH11">#REF!</definedName>
    <definedName name="_______SCH12">[8]BSPL!$A$655:$D$692</definedName>
    <definedName name="_______sch13">[8]BSPL!$A$694:$D$744</definedName>
    <definedName name="_______SCH2">#REF!</definedName>
    <definedName name="_______SCH3">#REF!</definedName>
    <definedName name="_______SCH4">#REF!</definedName>
    <definedName name="_______SCH5">#REF!</definedName>
    <definedName name="_______SCH6">'[4]04REL'!#REF!</definedName>
    <definedName name="_______SCH7">#REF!</definedName>
    <definedName name="_______SCH8">#REF!</definedName>
    <definedName name="_______SCH9">#REF!</definedName>
    <definedName name="______a65565">#REF!</definedName>
    <definedName name="______Apr02">[6]Newabstract!#REF!</definedName>
    <definedName name="______Apr03">[6]Newabstract!#REF!</definedName>
    <definedName name="______Apr04">[6]Newabstract!#REF!</definedName>
    <definedName name="______Apr05">[6]Newabstract!#REF!</definedName>
    <definedName name="______Apr06">[6]Newabstract!#REF!</definedName>
    <definedName name="______Apr07">[6]Newabstract!#REF!</definedName>
    <definedName name="______Apr08">[6]Newabstract!#REF!</definedName>
    <definedName name="______Apr09">[6]Newabstract!#REF!</definedName>
    <definedName name="______Apr10">[6]Newabstract!#REF!</definedName>
    <definedName name="______Apr11">[6]Newabstract!#REF!</definedName>
    <definedName name="______Apr13">[6]Newabstract!#REF!</definedName>
    <definedName name="______Apr14">[6]Newabstract!#REF!</definedName>
    <definedName name="______Apr15">[6]Newabstract!#REF!</definedName>
    <definedName name="______Apr16">[6]Newabstract!#REF!</definedName>
    <definedName name="______Apr17">[6]Newabstract!#REF!</definedName>
    <definedName name="______Apr20">[6]Newabstract!#REF!</definedName>
    <definedName name="______Apr21">[6]Newabstract!#REF!</definedName>
    <definedName name="______Apr22">[6]Newabstract!#REF!</definedName>
    <definedName name="______Apr23">[6]Newabstract!#REF!</definedName>
    <definedName name="______Apr24">[6]Newabstract!#REF!</definedName>
    <definedName name="______Apr27">[6]Newabstract!#REF!</definedName>
    <definedName name="______Apr28">[6]Newabstract!#REF!</definedName>
    <definedName name="______Apr29">[6]Newabstract!#REF!</definedName>
    <definedName name="______Apr30">[6]Newabstract!#REF!</definedName>
    <definedName name="______arr2" localSheetId="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arr2" localSheetId="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arr2" localSheetId="8"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arr2" localSheetId="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arr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BS1">[8]BSPL!$A$2:$E$56</definedName>
    <definedName name="______bs2">#REF!</definedName>
    <definedName name="______BSD1">#REF!</definedName>
    <definedName name="______BSD2">#REF!</definedName>
    <definedName name="______FC1">[11]DEMFIXLD!$A$1:$E$205</definedName>
    <definedName name="______IED1">#REF!</definedName>
    <definedName name="______IED2">#REF!</definedName>
    <definedName name="______int06" localSheetId="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int06" localSheetId="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int06" localSheetId="8"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int06" localSheetId="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_LD1">[1]DLC!$K$59:$AF$8180</definedName>
    <definedName name="______LD2">[1]DLC!$GR$56:$HT$8181</definedName>
    <definedName name="______LD3">[1]DLC!$HV$57:$IO$8181</definedName>
    <definedName name="______LD4">[1]DLC!$AH$32:$BE$8180</definedName>
    <definedName name="______LD5">[1]DLC!$GR$53:$HK$8180</definedName>
    <definedName name="______LD6">[1]DLC!$GR$69:$HL$8180</definedName>
    <definedName name="______LR1">#REF!</definedName>
    <definedName name="______LR2">#REF!</definedName>
    <definedName name="______Mar06">[6]Newabstract!#REF!</definedName>
    <definedName name="______Mar09">[6]Newabstract!#REF!</definedName>
    <definedName name="______Mar10">[6]Newabstract!#REF!</definedName>
    <definedName name="______Mar11">[6]Newabstract!#REF!</definedName>
    <definedName name="______Mar12">[6]Newabstract!#REF!</definedName>
    <definedName name="______Mar13">[6]Newabstract!#REF!</definedName>
    <definedName name="______Mar16">[6]Newabstract!#REF!</definedName>
    <definedName name="______Mar17">[6]Newabstract!#REF!</definedName>
    <definedName name="______Mar18">[6]Newabstract!#REF!</definedName>
    <definedName name="______Mar19">[6]Newabstract!#REF!</definedName>
    <definedName name="______Mar20">[6]Newabstract!#REF!</definedName>
    <definedName name="______Mar23">[6]Newabstract!#REF!</definedName>
    <definedName name="______Mar24">[6]Newabstract!#REF!</definedName>
    <definedName name="______Mar25">[6]Newabstract!#REF!</definedName>
    <definedName name="______Mar26">[6]Newabstract!#REF!</definedName>
    <definedName name="______Mar27">[6]Newabstract!#REF!</definedName>
    <definedName name="______Mar28">[6]Newabstract!#REF!</definedName>
    <definedName name="______Mar30">[6]Newabstract!#REF!</definedName>
    <definedName name="______Mar31">[6]Newabstract!#REF!</definedName>
    <definedName name="______NCS111">'[10]Schedule-1'!$B$1:$J$1</definedName>
    <definedName name="______PH1">#N/A</definedName>
    <definedName name="______PL1">[8]BSPL!$A$58:$E$111</definedName>
    <definedName name="______SCH1">#REF!</definedName>
    <definedName name="______SCH10">#REF!</definedName>
    <definedName name="______SCH11">#REF!</definedName>
    <definedName name="______SCH12">[8]BSPL!$A$655:$D$692</definedName>
    <definedName name="______sch13">[8]BSPL!$A$694:$D$744</definedName>
    <definedName name="______SCH2">#REF!</definedName>
    <definedName name="______SCH3">#REF!</definedName>
    <definedName name="______SCH4">#REF!</definedName>
    <definedName name="______SCH5">#REF!</definedName>
    <definedName name="______SCH6">'[4]04REL'!#REF!</definedName>
    <definedName name="______SCH7">#REF!</definedName>
    <definedName name="______SCH8">#REF!</definedName>
    <definedName name="______SCH9">#REF!</definedName>
    <definedName name="______SH1">'[12]Executive Summary -Thermal'!$A$4:$H$108</definedName>
    <definedName name="______SH10">'[12]Executive Summary -Thermal'!$A$4:$G$118</definedName>
    <definedName name="______SH11">'[12]Executive Summary -Thermal'!$A$4:$H$167</definedName>
    <definedName name="______SH2">'[12]Executive Summary -Thermal'!$A$4:$H$157</definedName>
    <definedName name="______SH3">'[12]Executive Summary -Thermal'!$A$4:$H$136</definedName>
    <definedName name="______SH4">'[12]Executive Summary -Thermal'!$A$4:$H$96</definedName>
    <definedName name="______SH5">'[12]Executive Summary -Thermal'!$A$4:$H$96</definedName>
    <definedName name="______SH6">'[12]Executive Summary -Thermal'!$A$4:$H$95</definedName>
    <definedName name="______SH7">'[12]Executive Summary -Thermal'!$A$4:$H$163</definedName>
    <definedName name="______SH8">'[12]Executive Summary -Thermal'!$A$4:$H$133</definedName>
    <definedName name="______SH9">'[12]Executive Summary -Thermal'!$A$4:$H$194</definedName>
    <definedName name="_____a65565">#REF!</definedName>
    <definedName name="_____Apr02">[6]Newabstract!#REF!</definedName>
    <definedName name="_____Apr03">[6]Newabstract!#REF!</definedName>
    <definedName name="_____Apr04">[6]Newabstract!#REF!</definedName>
    <definedName name="_____Apr05">[6]Newabstract!#REF!</definedName>
    <definedName name="_____Apr06">[6]Newabstract!#REF!</definedName>
    <definedName name="_____Apr07">[6]Newabstract!#REF!</definedName>
    <definedName name="_____Apr08">[6]Newabstract!#REF!</definedName>
    <definedName name="_____Apr09">[6]Newabstract!#REF!</definedName>
    <definedName name="_____Apr10">[6]Newabstract!#REF!</definedName>
    <definedName name="_____Apr11">[6]Newabstract!#REF!</definedName>
    <definedName name="_____Apr13">[6]Newabstract!#REF!</definedName>
    <definedName name="_____Apr14">[6]Newabstract!#REF!</definedName>
    <definedName name="_____Apr15">[6]Newabstract!#REF!</definedName>
    <definedName name="_____Apr16">[6]Newabstract!#REF!</definedName>
    <definedName name="_____Apr17">[6]Newabstract!#REF!</definedName>
    <definedName name="_____Apr20">[6]Newabstract!#REF!</definedName>
    <definedName name="_____Apr21">[6]Newabstract!#REF!</definedName>
    <definedName name="_____Apr22">[6]Newabstract!#REF!</definedName>
    <definedName name="_____Apr23">[6]Newabstract!#REF!</definedName>
    <definedName name="_____Apr24">[6]Newabstract!#REF!</definedName>
    <definedName name="_____Apr27">[6]Newabstract!#REF!</definedName>
    <definedName name="_____Apr28">[6]Newabstract!#REF!</definedName>
    <definedName name="_____Apr29">[6]Newabstract!#REF!</definedName>
    <definedName name="_____Apr30">[6]Newabstract!#REF!</definedName>
    <definedName name="_____arr2" localSheetId="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arr2" localSheetId="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arr2" localSheetId="8"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arr2" localSheetId="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arr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BS1">[8]BSPL!$A$2:$E$56</definedName>
    <definedName name="_____bs2">#REF!</definedName>
    <definedName name="_____BSD1">#REF!</definedName>
    <definedName name="_____BSD2">#REF!</definedName>
    <definedName name="_____CZ1">[13]data!$F$721</definedName>
    <definedName name="_____FC1">[11]DEMFIXLD!$A$1:$E$205</definedName>
    <definedName name="_____IED1">#REF!</definedName>
    <definedName name="_____IED2">#REF!</definedName>
    <definedName name="_____int06" localSheetId="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int06" localSheetId="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int06" localSheetId="8"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int06" localSheetId="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_LD1">[1]DLC!$K$59:$AF$8180</definedName>
    <definedName name="_____LD2">[1]DLC!$GR$56:$HT$8181</definedName>
    <definedName name="_____LD3">[1]DLC!$HV$57:$IO$8181</definedName>
    <definedName name="_____LD4">[1]DLC!$AH$32:$BE$8180</definedName>
    <definedName name="_____LD5">[1]DLC!$GR$53:$HK$8180</definedName>
    <definedName name="_____LD6">[1]DLC!$GR$69:$HL$8180</definedName>
    <definedName name="_____LR1">#REF!</definedName>
    <definedName name="_____LR2">#REF!</definedName>
    <definedName name="_____Mar06">[6]Newabstract!#REF!</definedName>
    <definedName name="_____Mar09">[6]Newabstract!#REF!</definedName>
    <definedName name="_____Mar10">[6]Newabstract!#REF!</definedName>
    <definedName name="_____Mar11">[6]Newabstract!#REF!</definedName>
    <definedName name="_____Mar12">[6]Newabstract!#REF!</definedName>
    <definedName name="_____Mar13">[6]Newabstract!#REF!</definedName>
    <definedName name="_____Mar16">[6]Newabstract!#REF!</definedName>
    <definedName name="_____Mar17">[6]Newabstract!#REF!</definedName>
    <definedName name="_____Mar18">[6]Newabstract!#REF!</definedName>
    <definedName name="_____Mar19">[6]Newabstract!#REF!</definedName>
    <definedName name="_____Mar20">[6]Newabstract!#REF!</definedName>
    <definedName name="_____Mar23">[6]Newabstract!#REF!</definedName>
    <definedName name="_____Mar24">[6]Newabstract!#REF!</definedName>
    <definedName name="_____Mar25">[6]Newabstract!#REF!</definedName>
    <definedName name="_____Mar26">[6]Newabstract!#REF!</definedName>
    <definedName name="_____Mar27">[6]Newabstract!#REF!</definedName>
    <definedName name="_____Mar28">[6]Newabstract!#REF!</definedName>
    <definedName name="_____Mar30">[6]Newabstract!#REF!</definedName>
    <definedName name="_____Mar31">[6]Newabstract!#REF!</definedName>
    <definedName name="_____NCS111">'[14]Schedule-1'!$B$1:$J$1</definedName>
    <definedName name="_____PH1">#N/A</definedName>
    <definedName name="_____PL1">[8]BSPL!$A$58:$E$111</definedName>
    <definedName name="_____SCH1">#REF!</definedName>
    <definedName name="_____SCH10">#REF!</definedName>
    <definedName name="_____SCH11">#REF!</definedName>
    <definedName name="_____SCH12">[8]BSPL!$A$655:$D$692</definedName>
    <definedName name="_____sch13">[8]BSPL!$A$694:$D$744</definedName>
    <definedName name="_____SCH2">#REF!</definedName>
    <definedName name="_____SCH3">#REF!</definedName>
    <definedName name="_____SCH4">#REF!</definedName>
    <definedName name="_____SCH5">#REF!</definedName>
    <definedName name="_____SCH6">'[4]04REL'!#REF!</definedName>
    <definedName name="_____SCH7">#REF!</definedName>
    <definedName name="_____SCH8">#REF!</definedName>
    <definedName name="_____SCH9">#REF!</definedName>
    <definedName name="_____SH1">'[12]Executive Summary -Thermal'!$A$4:$H$108</definedName>
    <definedName name="_____SH10">'[12]Executive Summary -Thermal'!$A$4:$G$118</definedName>
    <definedName name="_____SH11">'[12]Executive Summary -Thermal'!$A$4:$H$167</definedName>
    <definedName name="_____SH2">'[12]Executive Summary -Thermal'!$A$4:$H$157</definedName>
    <definedName name="_____SH3">'[12]Executive Summary -Thermal'!$A$4:$H$136</definedName>
    <definedName name="_____SH4">'[12]Executive Summary -Thermal'!$A$4:$H$96</definedName>
    <definedName name="_____SH5">'[12]Executive Summary -Thermal'!$A$4:$H$96</definedName>
    <definedName name="_____SH6">'[12]Executive Summary -Thermal'!$A$4:$H$95</definedName>
    <definedName name="_____SH7">'[12]Executive Summary -Thermal'!$A$4:$H$163</definedName>
    <definedName name="_____SH8">'[12]Executive Summary -Thermal'!$A$4:$H$133</definedName>
    <definedName name="_____SH9">'[12]Executive Summary -Thermal'!$A$4:$H$194</definedName>
    <definedName name="____a65565">#REF!</definedName>
    <definedName name="____Apr02">[6]Newabstract!#REF!</definedName>
    <definedName name="____Apr03">[6]Newabstract!#REF!</definedName>
    <definedName name="____Apr04">[6]Newabstract!#REF!</definedName>
    <definedName name="____Apr05">[6]Newabstract!#REF!</definedName>
    <definedName name="____Apr06">[6]Newabstract!#REF!</definedName>
    <definedName name="____Apr07">[6]Newabstract!#REF!</definedName>
    <definedName name="____Apr08">[6]Newabstract!#REF!</definedName>
    <definedName name="____Apr09">[6]Newabstract!#REF!</definedName>
    <definedName name="____Apr10">[6]Newabstract!#REF!</definedName>
    <definedName name="____Apr11">[6]Newabstract!#REF!</definedName>
    <definedName name="____Apr13">[6]Newabstract!#REF!</definedName>
    <definedName name="____Apr14">[6]Newabstract!#REF!</definedName>
    <definedName name="____Apr15">[6]Newabstract!#REF!</definedName>
    <definedName name="____Apr16">[6]Newabstract!#REF!</definedName>
    <definedName name="____Apr17">[6]Newabstract!#REF!</definedName>
    <definedName name="____Apr20">[6]Newabstract!#REF!</definedName>
    <definedName name="____Apr21">[6]Newabstract!#REF!</definedName>
    <definedName name="____Apr22">[6]Newabstract!#REF!</definedName>
    <definedName name="____Apr23">[6]Newabstract!#REF!</definedName>
    <definedName name="____Apr24">[6]Newabstract!#REF!</definedName>
    <definedName name="____Apr27">[6]Newabstract!#REF!</definedName>
    <definedName name="____Apr28">[6]Newabstract!#REF!</definedName>
    <definedName name="____Apr29">[6]Newabstract!#REF!</definedName>
    <definedName name="____Apr30">[6]Newabstract!#REF!</definedName>
    <definedName name="____arr2" localSheetId="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arr2" localSheetId="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arr2" localSheetId="8"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arr2" localSheetId="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arr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BS1">[8]BSPL!$A$2:$E$56</definedName>
    <definedName name="____BSD1">#REF!</definedName>
    <definedName name="____BSD2">#REF!</definedName>
    <definedName name="____CZ1">[15]data!$F$721</definedName>
    <definedName name="____FC1">[9]DEMFIXLD!$A$1:$E$205</definedName>
    <definedName name="____IED1">#REF!</definedName>
    <definedName name="____IED2">#REF!</definedName>
    <definedName name="____int06" localSheetId="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int06" localSheetId="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int06" localSheetId="8"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int06" localSheetId="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_kvs1" localSheetId="7" hidden="1">{#N/A,#N/A,FALSE,"COVER1.XLS ";#N/A,#N/A,FALSE,"RACT1.XLS";#N/A,#N/A,FALSE,"RACT2.XLS";#N/A,#N/A,FALSE,"ECCMP";#N/A,#N/A,FALSE,"WELDER.XLS"}</definedName>
    <definedName name="____kvs1" localSheetId="2" hidden="1">{#N/A,#N/A,FALSE,"COVER1.XLS ";#N/A,#N/A,FALSE,"RACT1.XLS";#N/A,#N/A,FALSE,"RACT2.XLS";#N/A,#N/A,FALSE,"ECCMP";#N/A,#N/A,FALSE,"WELDER.XLS"}</definedName>
    <definedName name="____kvs1" localSheetId="8" hidden="1">{#N/A,#N/A,FALSE,"COVER1.XLS ";#N/A,#N/A,FALSE,"RACT1.XLS";#N/A,#N/A,FALSE,"RACT2.XLS";#N/A,#N/A,FALSE,"ECCMP";#N/A,#N/A,FALSE,"WELDER.XLS"}</definedName>
    <definedName name="____kvs1" localSheetId="9" hidden="1">{#N/A,#N/A,FALSE,"COVER1.XLS ";#N/A,#N/A,FALSE,"RACT1.XLS";#N/A,#N/A,FALSE,"RACT2.XLS";#N/A,#N/A,FALSE,"ECCMP";#N/A,#N/A,FALSE,"WELDER.XLS"}</definedName>
    <definedName name="____kvs1" hidden="1">{#N/A,#N/A,FALSE,"COVER1.XLS ";#N/A,#N/A,FALSE,"RACT1.XLS";#N/A,#N/A,FALSE,"RACT2.XLS";#N/A,#N/A,FALSE,"ECCMP";#N/A,#N/A,FALSE,"WELDER.XLS"}</definedName>
    <definedName name="____kvs2" localSheetId="7" hidden="1">{#N/A,#N/A,FALSE,"COVER1.XLS ";#N/A,#N/A,FALSE,"RACT1.XLS";#N/A,#N/A,FALSE,"RACT2.XLS";#N/A,#N/A,FALSE,"ECCMP";#N/A,#N/A,FALSE,"WELDER.XLS"}</definedName>
    <definedName name="____kvs2" localSheetId="2" hidden="1">{#N/A,#N/A,FALSE,"COVER1.XLS ";#N/A,#N/A,FALSE,"RACT1.XLS";#N/A,#N/A,FALSE,"RACT2.XLS";#N/A,#N/A,FALSE,"ECCMP";#N/A,#N/A,FALSE,"WELDER.XLS"}</definedName>
    <definedName name="____kvs2" localSheetId="8" hidden="1">{#N/A,#N/A,FALSE,"COVER1.XLS ";#N/A,#N/A,FALSE,"RACT1.XLS";#N/A,#N/A,FALSE,"RACT2.XLS";#N/A,#N/A,FALSE,"ECCMP";#N/A,#N/A,FALSE,"WELDER.XLS"}</definedName>
    <definedName name="____kvs2" localSheetId="9" hidden="1">{#N/A,#N/A,FALSE,"COVER1.XLS ";#N/A,#N/A,FALSE,"RACT1.XLS";#N/A,#N/A,FALSE,"RACT2.XLS";#N/A,#N/A,FALSE,"ECCMP";#N/A,#N/A,FALSE,"WELDER.XLS"}</definedName>
    <definedName name="____kvs2" hidden="1">{#N/A,#N/A,FALSE,"COVER1.XLS ";#N/A,#N/A,FALSE,"RACT1.XLS";#N/A,#N/A,FALSE,"RACT2.XLS";#N/A,#N/A,FALSE,"ECCMP";#N/A,#N/A,FALSE,"WELDER.XLS"}</definedName>
    <definedName name="____kvs5" localSheetId="7" hidden="1">{#N/A,#N/A,FALSE,"COVER.XLS";#N/A,#N/A,FALSE,"RACT1.XLS";#N/A,#N/A,FALSE,"RACT2.XLS";#N/A,#N/A,FALSE,"ECCMP";#N/A,#N/A,FALSE,"WELDER.XLS"}</definedName>
    <definedName name="____kvs5" localSheetId="2" hidden="1">{#N/A,#N/A,FALSE,"COVER.XLS";#N/A,#N/A,FALSE,"RACT1.XLS";#N/A,#N/A,FALSE,"RACT2.XLS";#N/A,#N/A,FALSE,"ECCMP";#N/A,#N/A,FALSE,"WELDER.XLS"}</definedName>
    <definedName name="____kvs5" localSheetId="8" hidden="1">{#N/A,#N/A,FALSE,"COVER.XLS";#N/A,#N/A,FALSE,"RACT1.XLS";#N/A,#N/A,FALSE,"RACT2.XLS";#N/A,#N/A,FALSE,"ECCMP";#N/A,#N/A,FALSE,"WELDER.XLS"}</definedName>
    <definedName name="____kvs5" localSheetId="9" hidden="1">{#N/A,#N/A,FALSE,"COVER.XLS";#N/A,#N/A,FALSE,"RACT1.XLS";#N/A,#N/A,FALSE,"RACT2.XLS";#N/A,#N/A,FALSE,"ECCMP";#N/A,#N/A,FALSE,"WELDER.XLS"}</definedName>
    <definedName name="____kvs5" hidden="1">{#N/A,#N/A,FALSE,"COVER.XLS";#N/A,#N/A,FALSE,"RACT1.XLS";#N/A,#N/A,FALSE,"RACT2.XLS";#N/A,#N/A,FALSE,"ECCMP";#N/A,#N/A,FALSE,"WELDER.XLS"}</definedName>
    <definedName name="____kvs8" localSheetId="7" hidden="1">{#N/A,#N/A,FALSE,"COVER1.XLS ";#N/A,#N/A,FALSE,"RACT1.XLS";#N/A,#N/A,FALSE,"RACT2.XLS";#N/A,#N/A,FALSE,"ECCMP";#N/A,#N/A,FALSE,"WELDER.XLS"}</definedName>
    <definedName name="____kvs8" localSheetId="2" hidden="1">{#N/A,#N/A,FALSE,"COVER1.XLS ";#N/A,#N/A,FALSE,"RACT1.XLS";#N/A,#N/A,FALSE,"RACT2.XLS";#N/A,#N/A,FALSE,"ECCMP";#N/A,#N/A,FALSE,"WELDER.XLS"}</definedName>
    <definedName name="____kvs8" localSheetId="8" hidden="1">{#N/A,#N/A,FALSE,"COVER1.XLS ";#N/A,#N/A,FALSE,"RACT1.XLS";#N/A,#N/A,FALSE,"RACT2.XLS";#N/A,#N/A,FALSE,"ECCMP";#N/A,#N/A,FALSE,"WELDER.XLS"}</definedName>
    <definedName name="____kvs8" localSheetId="9" hidden="1">{#N/A,#N/A,FALSE,"COVER1.XLS ";#N/A,#N/A,FALSE,"RACT1.XLS";#N/A,#N/A,FALSE,"RACT2.XLS";#N/A,#N/A,FALSE,"ECCMP";#N/A,#N/A,FALSE,"WELDER.XLS"}</definedName>
    <definedName name="____kvs8" hidden="1">{#N/A,#N/A,FALSE,"COVER1.XLS ";#N/A,#N/A,FALSE,"RACT1.XLS";#N/A,#N/A,FALSE,"RACT2.XLS";#N/A,#N/A,FALSE,"ECCMP";#N/A,#N/A,FALSE,"WELDER.XLS"}</definedName>
    <definedName name="____LD1">[1]DLC!$K$59:$AF$8180</definedName>
    <definedName name="____LD2">[1]DLC!$GR$56:$HT$8181</definedName>
    <definedName name="____LD3">[1]DLC!$HV$57:$IO$8181</definedName>
    <definedName name="____LD4">[1]DLC!$AH$32:$BE$8180</definedName>
    <definedName name="____LD5">[1]DLC!$GR$53:$HK$8180</definedName>
    <definedName name="____LD6">[1]DLC!$GR$69:$HL$8180</definedName>
    <definedName name="____lk1" localSheetId="7"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_lk1" localSheetId="2"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_lk1" localSheetId="8"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_lk1" localSheetId="9"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_lk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_LR1">#REF!</definedName>
    <definedName name="____LR2">#REF!</definedName>
    <definedName name="____Mar06">[6]Newabstract!#REF!</definedName>
    <definedName name="____Mar09">[6]Newabstract!#REF!</definedName>
    <definedName name="____Mar10">[6]Newabstract!#REF!</definedName>
    <definedName name="____Mar11">[6]Newabstract!#REF!</definedName>
    <definedName name="____Mar12">[6]Newabstract!#REF!</definedName>
    <definedName name="____Mar13">[6]Newabstract!#REF!</definedName>
    <definedName name="____Mar16">[6]Newabstract!#REF!</definedName>
    <definedName name="____Mar17">[6]Newabstract!#REF!</definedName>
    <definedName name="____Mar18">[6]Newabstract!#REF!</definedName>
    <definedName name="____Mar19">[6]Newabstract!#REF!</definedName>
    <definedName name="____Mar20">[6]Newabstract!#REF!</definedName>
    <definedName name="____Mar23">[6]Newabstract!#REF!</definedName>
    <definedName name="____Mar24">[6]Newabstract!#REF!</definedName>
    <definedName name="____Mar25">[6]Newabstract!#REF!</definedName>
    <definedName name="____Mar26">[6]Newabstract!#REF!</definedName>
    <definedName name="____Mar27">[6]Newabstract!#REF!</definedName>
    <definedName name="____Mar28">[6]Newabstract!#REF!</definedName>
    <definedName name="____Mar30">[6]Newabstract!#REF!</definedName>
    <definedName name="____Mar31">[6]Newabstract!#REF!</definedName>
    <definedName name="____NCS111">'[14]Schedule-1'!$B$1:$J$1</definedName>
    <definedName name="____PH1">#N/A</definedName>
    <definedName name="____PL1">[8]BSPL!$A$58:$E$111</definedName>
    <definedName name="____PRN1" localSheetId="7" hidden="1">{#N/A,#N/A,FALSE,"COVER.XLS";#N/A,#N/A,FALSE,"RACT1.XLS";#N/A,#N/A,FALSE,"RACT2.XLS";#N/A,#N/A,FALSE,"ECCMP";#N/A,#N/A,FALSE,"WELDER.XLS"}</definedName>
    <definedName name="____PRN1" localSheetId="2" hidden="1">{#N/A,#N/A,FALSE,"COVER.XLS";#N/A,#N/A,FALSE,"RACT1.XLS";#N/A,#N/A,FALSE,"RACT2.XLS";#N/A,#N/A,FALSE,"ECCMP";#N/A,#N/A,FALSE,"WELDER.XLS"}</definedName>
    <definedName name="____PRN1" localSheetId="8" hidden="1">{#N/A,#N/A,FALSE,"COVER.XLS";#N/A,#N/A,FALSE,"RACT1.XLS";#N/A,#N/A,FALSE,"RACT2.XLS";#N/A,#N/A,FALSE,"ECCMP";#N/A,#N/A,FALSE,"WELDER.XLS"}</definedName>
    <definedName name="____PRN1" localSheetId="9" hidden="1">{#N/A,#N/A,FALSE,"COVER.XLS";#N/A,#N/A,FALSE,"RACT1.XLS";#N/A,#N/A,FALSE,"RACT2.XLS";#N/A,#N/A,FALSE,"ECCMP";#N/A,#N/A,FALSE,"WELDER.XLS"}</definedName>
    <definedName name="____PRN1" hidden="1">{#N/A,#N/A,FALSE,"COVER.XLS";#N/A,#N/A,FALSE,"RACT1.XLS";#N/A,#N/A,FALSE,"RACT2.XLS";#N/A,#N/A,FALSE,"ECCMP";#N/A,#N/A,FALSE,"WELDER.XLS"}</definedName>
    <definedName name="____SCH12">[8]BSPL!$A$655:$D$692</definedName>
    <definedName name="____sch13">[8]BSPL!$A$694:$D$744</definedName>
    <definedName name="____SCH5">#REF!</definedName>
    <definedName name="____SCH6">'[4]04REL'!#REF!</definedName>
    <definedName name="____SH1">'[12]Executive Summary -Thermal'!$A$4:$H$108</definedName>
    <definedName name="____SH10">'[12]Executive Summary -Thermal'!$A$4:$G$118</definedName>
    <definedName name="____SH11">'[12]Executive Summary -Thermal'!$A$4:$H$167</definedName>
    <definedName name="____SH2">'[12]Executive Summary -Thermal'!$A$4:$H$157</definedName>
    <definedName name="____SH3">'[12]Executive Summary -Thermal'!$A$4:$H$136</definedName>
    <definedName name="____SH4">'[12]Executive Summary -Thermal'!$A$4:$H$96</definedName>
    <definedName name="____SH5">'[12]Executive Summary -Thermal'!$A$4:$H$96</definedName>
    <definedName name="____SH6">'[12]Executive Summary -Thermal'!$A$4:$H$95</definedName>
    <definedName name="____SH7">'[12]Executive Summary -Thermal'!$A$4:$H$163</definedName>
    <definedName name="____SH8">'[12]Executive Summary -Thermal'!$A$4:$H$133</definedName>
    <definedName name="____SH9">'[12]Executive Summary -Thermal'!$A$4:$H$194</definedName>
    <definedName name="____tr1" localSheetId="7"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_tr1" localSheetId="2"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_tr1" localSheetId="8"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_tr1" localSheetId="9"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_tr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_WRN1" localSheetId="7" hidden="1">{#N/A,#N/A,FALSE,"COVER1.XLS ";#N/A,#N/A,FALSE,"RACT1.XLS";#N/A,#N/A,FALSE,"RACT2.XLS";#N/A,#N/A,FALSE,"ECCMP";#N/A,#N/A,FALSE,"WELDER.XLS"}</definedName>
    <definedName name="____WRN1" localSheetId="2" hidden="1">{#N/A,#N/A,FALSE,"COVER1.XLS ";#N/A,#N/A,FALSE,"RACT1.XLS";#N/A,#N/A,FALSE,"RACT2.XLS";#N/A,#N/A,FALSE,"ECCMP";#N/A,#N/A,FALSE,"WELDER.XLS"}</definedName>
    <definedName name="____WRN1" localSheetId="8" hidden="1">{#N/A,#N/A,FALSE,"COVER1.XLS ";#N/A,#N/A,FALSE,"RACT1.XLS";#N/A,#N/A,FALSE,"RACT2.XLS";#N/A,#N/A,FALSE,"ECCMP";#N/A,#N/A,FALSE,"WELDER.XLS"}</definedName>
    <definedName name="____WRN1" localSheetId="9" hidden="1">{#N/A,#N/A,FALSE,"COVER1.XLS ";#N/A,#N/A,FALSE,"RACT1.XLS";#N/A,#N/A,FALSE,"RACT2.XLS";#N/A,#N/A,FALSE,"ECCMP";#N/A,#N/A,FALSE,"WELDER.XLS"}</definedName>
    <definedName name="____WRN1" hidden="1">{#N/A,#N/A,FALSE,"COVER1.XLS ";#N/A,#N/A,FALSE,"RACT1.XLS";#N/A,#N/A,FALSE,"RACT2.XLS";#N/A,#N/A,FALSE,"ECCMP";#N/A,#N/A,FALSE,"WELDER.XLS"}</definedName>
    <definedName name="____WRN2" localSheetId="7" hidden="1">{#N/A,#N/A,FALSE,"COVER1.XLS ";#N/A,#N/A,FALSE,"RACT1.XLS";#N/A,#N/A,FALSE,"RACT2.XLS";#N/A,#N/A,FALSE,"ECCMP";#N/A,#N/A,FALSE,"WELDER.XLS"}</definedName>
    <definedName name="____WRN2" localSheetId="2" hidden="1">{#N/A,#N/A,FALSE,"COVER1.XLS ";#N/A,#N/A,FALSE,"RACT1.XLS";#N/A,#N/A,FALSE,"RACT2.XLS";#N/A,#N/A,FALSE,"ECCMP";#N/A,#N/A,FALSE,"WELDER.XLS"}</definedName>
    <definedName name="____WRN2" localSheetId="8" hidden="1">{#N/A,#N/A,FALSE,"COVER1.XLS ";#N/A,#N/A,FALSE,"RACT1.XLS";#N/A,#N/A,FALSE,"RACT2.XLS";#N/A,#N/A,FALSE,"ECCMP";#N/A,#N/A,FALSE,"WELDER.XLS"}</definedName>
    <definedName name="____WRN2" localSheetId="9" hidden="1">{#N/A,#N/A,FALSE,"COVER1.XLS ";#N/A,#N/A,FALSE,"RACT1.XLS";#N/A,#N/A,FALSE,"RACT2.XLS";#N/A,#N/A,FALSE,"ECCMP";#N/A,#N/A,FALSE,"WELDER.XLS"}</definedName>
    <definedName name="____WRN2" hidden="1">{#N/A,#N/A,FALSE,"COVER1.XLS ";#N/A,#N/A,FALSE,"RACT1.XLS";#N/A,#N/A,FALSE,"RACT2.XLS";#N/A,#N/A,FALSE,"ECCMP";#N/A,#N/A,FALSE,"WELDER.XLS"}</definedName>
    <definedName name="____WRN3" localSheetId="7" hidden="1">{#N/A,#N/A,FALSE,"consu_cover";#N/A,#N/A,FALSE,"consu_strategy";#N/A,#N/A,FALSE,"consu_flow";#N/A,#N/A,FALSE,"Summary_reqmt";#N/A,#N/A,FALSE,"field_ppg";#N/A,#N/A,FALSE,"ppg_shop";#N/A,#N/A,FALSE,"strl";#N/A,#N/A,FALSE,"tankages";#N/A,#N/A,FALSE,"gases"}</definedName>
    <definedName name="____WRN3" localSheetId="2" hidden="1">{#N/A,#N/A,FALSE,"consu_cover";#N/A,#N/A,FALSE,"consu_strategy";#N/A,#N/A,FALSE,"consu_flow";#N/A,#N/A,FALSE,"Summary_reqmt";#N/A,#N/A,FALSE,"field_ppg";#N/A,#N/A,FALSE,"ppg_shop";#N/A,#N/A,FALSE,"strl";#N/A,#N/A,FALSE,"tankages";#N/A,#N/A,FALSE,"gases"}</definedName>
    <definedName name="____WRN3" localSheetId="8" hidden="1">{#N/A,#N/A,FALSE,"consu_cover";#N/A,#N/A,FALSE,"consu_strategy";#N/A,#N/A,FALSE,"consu_flow";#N/A,#N/A,FALSE,"Summary_reqmt";#N/A,#N/A,FALSE,"field_ppg";#N/A,#N/A,FALSE,"ppg_shop";#N/A,#N/A,FALSE,"strl";#N/A,#N/A,FALSE,"tankages";#N/A,#N/A,FALSE,"gases"}</definedName>
    <definedName name="____WRN3" localSheetId="9" hidden="1">{#N/A,#N/A,FALSE,"consu_cover";#N/A,#N/A,FALSE,"consu_strategy";#N/A,#N/A,FALSE,"consu_flow";#N/A,#N/A,FALSE,"Summary_reqmt";#N/A,#N/A,FALSE,"field_ppg";#N/A,#N/A,FALSE,"ppg_shop";#N/A,#N/A,FALSE,"strl";#N/A,#N/A,FALSE,"tankages";#N/A,#N/A,FALSE,"gases"}</definedName>
    <definedName name="____WRN3" hidden="1">{#N/A,#N/A,FALSE,"consu_cover";#N/A,#N/A,FALSE,"consu_strategy";#N/A,#N/A,FALSE,"consu_flow";#N/A,#N/A,FALSE,"Summary_reqmt";#N/A,#N/A,FALSE,"field_ppg";#N/A,#N/A,FALSE,"ppg_shop";#N/A,#N/A,FALSE,"strl";#N/A,#N/A,FALSE,"tankages";#N/A,#N/A,FALSE,"gases"}</definedName>
    <definedName name="___a65565">#REF!</definedName>
    <definedName name="___Apr02">[6]Newabstract!#REF!</definedName>
    <definedName name="___Apr03">[6]Newabstract!#REF!</definedName>
    <definedName name="___Apr04">[6]Newabstract!#REF!</definedName>
    <definedName name="___Apr05">[6]Newabstract!#REF!</definedName>
    <definedName name="___Apr06">[6]Newabstract!#REF!</definedName>
    <definedName name="___Apr07">[6]Newabstract!#REF!</definedName>
    <definedName name="___Apr08">[6]Newabstract!#REF!</definedName>
    <definedName name="___Apr09">[6]Newabstract!#REF!</definedName>
    <definedName name="___Apr10">[6]Newabstract!#REF!</definedName>
    <definedName name="___Apr11">[6]Newabstract!#REF!</definedName>
    <definedName name="___Apr13">[6]Newabstract!#REF!</definedName>
    <definedName name="___Apr14">[6]Newabstract!#REF!</definedName>
    <definedName name="___Apr15">[6]Newabstract!#REF!</definedName>
    <definedName name="___Apr16">[6]Newabstract!#REF!</definedName>
    <definedName name="___Apr17">[6]Newabstract!#REF!</definedName>
    <definedName name="___Apr20">[6]Newabstract!#REF!</definedName>
    <definedName name="___Apr21">[6]Newabstract!#REF!</definedName>
    <definedName name="___Apr22">[6]Newabstract!#REF!</definedName>
    <definedName name="___Apr23">[6]Newabstract!#REF!</definedName>
    <definedName name="___Apr24">[6]Newabstract!#REF!</definedName>
    <definedName name="___Apr27">[6]Newabstract!#REF!</definedName>
    <definedName name="___Apr28">[6]Newabstract!#REF!</definedName>
    <definedName name="___Apr29">[6]Newabstract!#REF!</definedName>
    <definedName name="___Apr30">[6]Newabstract!#REF!</definedName>
    <definedName name="___arr2" localSheetId="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arr2" localSheetId="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arr2" localSheetId="8"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arr2" localSheetId="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arr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b65555">#REF!</definedName>
    <definedName name="___BS1">[8]BSPL!$A$2:$E$56</definedName>
    <definedName name="___BSD1">#REF!</definedName>
    <definedName name="___BSD2">#REF!</definedName>
    <definedName name="___CZ1">[15]data!$F$721</definedName>
    <definedName name="___DAT1">#REF!</definedName>
    <definedName name="___DAT10">#REF!</definedName>
    <definedName name="___DAT11">#REF!</definedName>
    <definedName name="___DAT12">#REF!</definedName>
    <definedName name="___DAT13">#REF!</definedName>
    <definedName name="___DAT14">#REF!</definedName>
    <definedName name="___DAT15">#REF!</definedName>
    <definedName name="___DAT16">#REF!</definedName>
    <definedName name="___DAT17">#REF!</definedName>
    <definedName name="___DAT18">#REF!</definedName>
    <definedName name="___DAT19">#REF!</definedName>
    <definedName name="___DAT2">#REF!</definedName>
    <definedName name="___DAT20">#REF!</definedName>
    <definedName name="___DAT21">#REF!</definedName>
    <definedName name="___DAT22">#REF!</definedName>
    <definedName name="___DAT23">#REF!</definedName>
    <definedName name="___DAT24">#REF!</definedName>
    <definedName name="___DAT25">#REF!</definedName>
    <definedName name="___DAT26">#REF!</definedName>
    <definedName name="___DAT27">#REF!</definedName>
    <definedName name="___DAT28">#REF!</definedName>
    <definedName name="___DAT29">#REF!</definedName>
    <definedName name="___DAT3">#REF!</definedName>
    <definedName name="___DAT30">#REF!</definedName>
    <definedName name="___DAT31">#REF!</definedName>
    <definedName name="___DAT32">#REF!</definedName>
    <definedName name="___DAT33">#REF!</definedName>
    <definedName name="___DAT34">#REF!</definedName>
    <definedName name="___DAT35">#REF!</definedName>
    <definedName name="___DAT36">#REF!</definedName>
    <definedName name="___DAT37">#REF!</definedName>
    <definedName name="___DAT38">#REF!</definedName>
    <definedName name="___DAT39">#REF!</definedName>
    <definedName name="___DAT4">#REF!</definedName>
    <definedName name="___DAT40">#REF!</definedName>
    <definedName name="___DAT41">#REF!</definedName>
    <definedName name="___DAT42">#REF!</definedName>
    <definedName name="___DAT43">#REF!</definedName>
    <definedName name="___DAT44">#REF!</definedName>
    <definedName name="___DAT45">#REF!</definedName>
    <definedName name="___DAT46">#REF!</definedName>
    <definedName name="___DAT47">#REF!</definedName>
    <definedName name="___DAT48">#REF!</definedName>
    <definedName name="___DAT49">#REF!</definedName>
    <definedName name="___DAT5">#REF!</definedName>
    <definedName name="___DAT50">#REF!</definedName>
    <definedName name="___DAT51">#REF!</definedName>
    <definedName name="___DAT52">#REF!</definedName>
    <definedName name="___DAT53">#REF!</definedName>
    <definedName name="___DAT54">#REF!</definedName>
    <definedName name="___DAT55">#REF!</definedName>
    <definedName name="___DAT56">#REF!</definedName>
    <definedName name="___DAT57">#REF!</definedName>
    <definedName name="___DAT58">#REF!</definedName>
    <definedName name="___DAT59">#REF!</definedName>
    <definedName name="___DAT6">#REF!</definedName>
    <definedName name="___DAT60">#REF!</definedName>
    <definedName name="___DAT61">#REF!</definedName>
    <definedName name="___DAT62">#REF!</definedName>
    <definedName name="___DAT63">#REF!</definedName>
    <definedName name="___DAT64">#REF!</definedName>
    <definedName name="___DAT65">#REF!</definedName>
    <definedName name="___DAT66">#REF!</definedName>
    <definedName name="___DAT67">#REF!</definedName>
    <definedName name="___DAT68">#REF!</definedName>
    <definedName name="___DAT69">#REF!</definedName>
    <definedName name="___DAT7">#REF!</definedName>
    <definedName name="___DAT70">#REF!</definedName>
    <definedName name="___DAT71">#REF!</definedName>
    <definedName name="___DAT72">#REF!</definedName>
    <definedName name="___DAT73">#REF!</definedName>
    <definedName name="___DAT74">#REF!</definedName>
    <definedName name="___DAT75">#REF!</definedName>
    <definedName name="___DAT76">#REF!</definedName>
    <definedName name="___DAT77">#REF!</definedName>
    <definedName name="___DAT78">#REF!</definedName>
    <definedName name="___DAT79">#REF!</definedName>
    <definedName name="___DAT8">#REF!</definedName>
    <definedName name="___DAT80">#REF!</definedName>
    <definedName name="___DAT81">#REF!</definedName>
    <definedName name="___DAT82">#REF!</definedName>
    <definedName name="___DAT83">#REF!</definedName>
    <definedName name="___DAT84">#REF!</definedName>
    <definedName name="___DAT85">#REF!</definedName>
    <definedName name="___DAT86">#REF!</definedName>
    <definedName name="___DAT87">#REF!</definedName>
    <definedName name="___DAT9">#REF!</definedName>
    <definedName name="___FC1">[11]DEMFIXLD!$A$1:$E$205</definedName>
    <definedName name="___IED1">#REF!</definedName>
    <definedName name="___IED2">#REF!</definedName>
    <definedName name="___INDEX_SHEET___ASAP_Utilities">#REF!</definedName>
    <definedName name="___int06" localSheetId="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int06" localSheetId="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int06" localSheetId="8"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int06" localSheetId="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_kvs1" localSheetId="7" hidden="1">{#N/A,#N/A,FALSE,"COVER1.XLS ";#N/A,#N/A,FALSE,"RACT1.XLS";#N/A,#N/A,FALSE,"RACT2.XLS";#N/A,#N/A,FALSE,"ECCMP";#N/A,#N/A,FALSE,"WELDER.XLS"}</definedName>
    <definedName name="___kvs1" localSheetId="2" hidden="1">{#N/A,#N/A,FALSE,"COVER1.XLS ";#N/A,#N/A,FALSE,"RACT1.XLS";#N/A,#N/A,FALSE,"RACT2.XLS";#N/A,#N/A,FALSE,"ECCMP";#N/A,#N/A,FALSE,"WELDER.XLS"}</definedName>
    <definedName name="___kvs1" localSheetId="8" hidden="1">{#N/A,#N/A,FALSE,"COVER1.XLS ";#N/A,#N/A,FALSE,"RACT1.XLS";#N/A,#N/A,FALSE,"RACT2.XLS";#N/A,#N/A,FALSE,"ECCMP";#N/A,#N/A,FALSE,"WELDER.XLS"}</definedName>
    <definedName name="___kvs1" localSheetId="9" hidden="1">{#N/A,#N/A,FALSE,"COVER1.XLS ";#N/A,#N/A,FALSE,"RACT1.XLS";#N/A,#N/A,FALSE,"RACT2.XLS";#N/A,#N/A,FALSE,"ECCMP";#N/A,#N/A,FALSE,"WELDER.XLS"}</definedName>
    <definedName name="___kvs1" hidden="1">{#N/A,#N/A,FALSE,"COVER1.XLS ";#N/A,#N/A,FALSE,"RACT1.XLS";#N/A,#N/A,FALSE,"RACT2.XLS";#N/A,#N/A,FALSE,"ECCMP";#N/A,#N/A,FALSE,"WELDER.XLS"}</definedName>
    <definedName name="___kvs2" localSheetId="7" hidden="1">{#N/A,#N/A,FALSE,"COVER1.XLS ";#N/A,#N/A,FALSE,"RACT1.XLS";#N/A,#N/A,FALSE,"RACT2.XLS";#N/A,#N/A,FALSE,"ECCMP";#N/A,#N/A,FALSE,"WELDER.XLS"}</definedName>
    <definedName name="___kvs2" localSheetId="2" hidden="1">{#N/A,#N/A,FALSE,"COVER1.XLS ";#N/A,#N/A,FALSE,"RACT1.XLS";#N/A,#N/A,FALSE,"RACT2.XLS";#N/A,#N/A,FALSE,"ECCMP";#N/A,#N/A,FALSE,"WELDER.XLS"}</definedName>
    <definedName name="___kvs2" localSheetId="8" hidden="1">{#N/A,#N/A,FALSE,"COVER1.XLS ";#N/A,#N/A,FALSE,"RACT1.XLS";#N/A,#N/A,FALSE,"RACT2.XLS";#N/A,#N/A,FALSE,"ECCMP";#N/A,#N/A,FALSE,"WELDER.XLS"}</definedName>
    <definedName name="___kvs2" localSheetId="9" hidden="1">{#N/A,#N/A,FALSE,"COVER1.XLS ";#N/A,#N/A,FALSE,"RACT1.XLS";#N/A,#N/A,FALSE,"RACT2.XLS";#N/A,#N/A,FALSE,"ECCMP";#N/A,#N/A,FALSE,"WELDER.XLS"}</definedName>
    <definedName name="___kvs2" hidden="1">{#N/A,#N/A,FALSE,"COVER1.XLS ";#N/A,#N/A,FALSE,"RACT1.XLS";#N/A,#N/A,FALSE,"RACT2.XLS";#N/A,#N/A,FALSE,"ECCMP";#N/A,#N/A,FALSE,"WELDER.XLS"}</definedName>
    <definedName name="___kvs5" localSheetId="7" hidden="1">{#N/A,#N/A,FALSE,"COVER.XLS";#N/A,#N/A,FALSE,"RACT1.XLS";#N/A,#N/A,FALSE,"RACT2.XLS";#N/A,#N/A,FALSE,"ECCMP";#N/A,#N/A,FALSE,"WELDER.XLS"}</definedName>
    <definedName name="___kvs5" localSheetId="2" hidden="1">{#N/A,#N/A,FALSE,"COVER.XLS";#N/A,#N/A,FALSE,"RACT1.XLS";#N/A,#N/A,FALSE,"RACT2.XLS";#N/A,#N/A,FALSE,"ECCMP";#N/A,#N/A,FALSE,"WELDER.XLS"}</definedName>
    <definedName name="___kvs5" localSheetId="8" hidden="1">{#N/A,#N/A,FALSE,"COVER.XLS";#N/A,#N/A,FALSE,"RACT1.XLS";#N/A,#N/A,FALSE,"RACT2.XLS";#N/A,#N/A,FALSE,"ECCMP";#N/A,#N/A,FALSE,"WELDER.XLS"}</definedName>
    <definedName name="___kvs5" localSheetId="9" hidden="1">{#N/A,#N/A,FALSE,"COVER.XLS";#N/A,#N/A,FALSE,"RACT1.XLS";#N/A,#N/A,FALSE,"RACT2.XLS";#N/A,#N/A,FALSE,"ECCMP";#N/A,#N/A,FALSE,"WELDER.XLS"}</definedName>
    <definedName name="___kvs5" hidden="1">{#N/A,#N/A,FALSE,"COVER.XLS";#N/A,#N/A,FALSE,"RACT1.XLS";#N/A,#N/A,FALSE,"RACT2.XLS";#N/A,#N/A,FALSE,"ECCMP";#N/A,#N/A,FALSE,"WELDER.XLS"}</definedName>
    <definedName name="___kvs8" localSheetId="7" hidden="1">{#N/A,#N/A,FALSE,"COVER1.XLS ";#N/A,#N/A,FALSE,"RACT1.XLS";#N/A,#N/A,FALSE,"RACT2.XLS";#N/A,#N/A,FALSE,"ECCMP";#N/A,#N/A,FALSE,"WELDER.XLS"}</definedName>
    <definedName name="___kvs8" localSheetId="2" hidden="1">{#N/A,#N/A,FALSE,"COVER1.XLS ";#N/A,#N/A,FALSE,"RACT1.XLS";#N/A,#N/A,FALSE,"RACT2.XLS";#N/A,#N/A,FALSE,"ECCMP";#N/A,#N/A,FALSE,"WELDER.XLS"}</definedName>
    <definedName name="___kvs8" localSheetId="8" hidden="1">{#N/A,#N/A,FALSE,"COVER1.XLS ";#N/A,#N/A,FALSE,"RACT1.XLS";#N/A,#N/A,FALSE,"RACT2.XLS";#N/A,#N/A,FALSE,"ECCMP";#N/A,#N/A,FALSE,"WELDER.XLS"}</definedName>
    <definedName name="___kvs8" localSheetId="9" hidden="1">{#N/A,#N/A,FALSE,"COVER1.XLS ";#N/A,#N/A,FALSE,"RACT1.XLS";#N/A,#N/A,FALSE,"RACT2.XLS";#N/A,#N/A,FALSE,"ECCMP";#N/A,#N/A,FALSE,"WELDER.XLS"}</definedName>
    <definedName name="___kvs8" hidden="1">{#N/A,#N/A,FALSE,"COVER1.XLS ";#N/A,#N/A,FALSE,"RACT1.XLS";#N/A,#N/A,FALSE,"RACT2.XLS";#N/A,#N/A,FALSE,"ECCMP";#N/A,#N/A,FALSE,"WELDER.XLS"}</definedName>
    <definedName name="___LD1">[1]DLC!$K$59:$AF$8180</definedName>
    <definedName name="___LD2">[1]DLC!$GR$56:$HT$8181</definedName>
    <definedName name="___LD3">[1]DLC!$HV$57:$IO$8181</definedName>
    <definedName name="___LD4">[1]DLC!$AH$32:$BE$8180</definedName>
    <definedName name="___LD5">[1]DLC!$GR$53:$HK$8180</definedName>
    <definedName name="___LD6">[1]DLC!$GR$69:$HL$8180</definedName>
    <definedName name="___lk1" localSheetId="7"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lk1" localSheetId="2"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lk1" localSheetId="8"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lk1" localSheetId="9"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lk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LR1">#REF!</definedName>
    <definedName name="___LR2">#REF!</definedName>
    <definedName name="___Mar06">[6]Newabstract!#REF!</definedName>
    <definedName name="___Mar09">[6]Newabstract!#REF!</definedName>
    <definedName name="___Mar10">[6]Newabstract!#REF!</definedName>
    <definedName name="___Mar11">[6]Newabstract!#REF!</definedName>
    <definedName name="___Mar12">[6]Newabstract!#REF!</definedName>
    <definedName name="___Mar13">[6]Newabstract!#REF!</definedName>
    <definedName name="___Mar16">[6]Newabstract!#REF!</definedName>
    <definedName name="___Mar17">[6]Newabstract!#REF!</definedName>
    <definedName name="___Mar18">[6]Newabstract!#REF!</definedName>
    <definedName name="___Mar19">[6]Newabstract!#REF!</definedName>
    <definedName name="___Mar20">[6]Newabstract!#REF!</definedName>
    <definedName name="___Mar23">[6]Newabstract!#REF!</definedName>
    <definedName name="___Mar24">[6]Newabstract!#REF!</definedName>
    <definedName name="___Mar25">[6]Newabstract!#REF!</definedName>
    <definedName name="___Mar26">[6]Newabstract!#REF!</definedName>
    <definedName name="___Mar27">[6]Newabstract!#REF!</definedName>
    <definedName name="___Mar28">[6]Newabstract!#REF!</definedName>
    <definedName name="___Mar30">[6]Newabstract!#REF!</definedName>
    <definedName name="___Mar31">[6]Newabstract!#REF!</definedName>
    <definedName name="___nA84">'[16]CAPI_01-02'!#REF!</definedName>
    <definedName name="___NCS111">'[14]Schedule-1'!$B$1:$J$1</definedName>
    <definedName name="___PH1">#N/A</definedName>
    <definedName name="___PL1">[8]BSPL!$A$58:$E$111</definedName>
    <definedName name="___PRN1" localSheetId="7" hidden="1">{#N/A,#N/A,FALSE,"COVER.XLS";#N/A,#N/A,FALSE,"RACT1.XLS";#N/A,#N/A,FALSE,"RACT2.XLS";#N/A,#N/A,FALSE,"ECCMP";#N/A,#N/A,FALSE,"WELDER.XLS"}</definedName>
    <definedName name="___PRN1" localSheetId="2" hidden="1">{#N/A,#N/A,FALSE,"COVER.XLS";#N/A,#N/A,FALSE,"RACT1.XLS";#N/A,#N/A,FALSE,"RACT2.XLS";#N/A,#N/A,FALSE,"ECCMP";#N/A,#N/A,FALSE,"WELDER.XLS"}</definedName>
    <definedName name="___PRN1" localSheetId="8" hidden="1">{#N/A,#N/A,FALSE,"COVER.XLS";#N/A,#N/A,FALSE,"RACT1.XLS";#N/A,#N/A,FALSE,"RACT2.XLS";#N/A,#N/A,FALSE,"ECCMP";#N/A,#N/A,FALSE,"WELDER.XLS"}</definedName>
    <definedName name="___PRN1" localSheetId="9" hidden="1">{#N/A,#N/A,FALSE,"COVER.XLS";#N/A,#N/A,FALSE,"RACT1.XLS";#N/A,#N/A,FALSE,"RACT2.XLS";#N/A,#N/A,FALSE,"ECCMP";#N/A,#N/A,FALSE,"WELDER.XLS"}</definedName>
    <definedName name="___PRN1" hidden="1">{#N/A,#N/A,FALSE,"COVER.XLS";#N/A,#N/A,FALSE,"RACT1.XLS";#N/A,#N/A,FALSE,"RACT2.XLS";#N/A,#N/A,FALSE,"ECCMP";#N/A,#N/A,FALSE,"WELDER.XLS"}</definedName>
    <definedName name="___SCH12">[8]BSPL!$A$655:$D$692</definedName>
    <definedName name="___sch13">[8]BSPL!$A$694:$D$744</definedName>
    <definedName name="___SCH5">#REF!</definedName>
    <definedName name="___SCH6">'[4]04REL'!#REF!</definedName>
    <definedName name="___SH1">'[12]Executive Summary -Thermal'!$A$4:$H$108</definedName>
    <definedName name="___SH10">'[12]Executive Summary -Thermal'!$A$4:$G$118</definedName>
    <definedName name="___SH11">'[12]Executive Summary -Thermal'!$A$4:$H$167</definedName>
    <definedName name="___SH2">'[12]Executive Summary -Thermal'!$A$4:$H$157</definedName>
    <definedName name="___SH3">'[12]Executive Summary -Thermal'!$A$4:$H$136</definedName>
    <definedName name="___SH4">'[12]Executive Summary -Thermal'!$A$4:$H$96</definedName>
    <definedName name="___SH5">'[12]Executive Summary -Thermal'!$A$4:$H$96</definedName>
    <definedName name="___SH6">'[12]Executive Summary -Thermal'!$A$4:$H$95</definedName>
    <definedName name="___SH7">'[12]Executive Summary -Thermal'!$A$4:$H$163</definedName>
    <definedName name="___SH8">'[12]Executive Summary -Thermal'!$A$4:$H$133</definedName>
    <definedName name="___SH9">'[12]Executive Summary -Thermal'!$A$4:$H$194</definedName>
    <definedName name="___tr1" localSheetId="7"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tr1" localSheetId="2"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tr1" localSheetId="8"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tr1" localSheetId="9"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tr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__WRN1" localSheetId="7" hidden="1">{#N/A,#N/A,FALSE,"COVER1.XLS ";#N/A,#N/A,FALSE,"RACT1.XLS";#N/A,#N/A,FALSE,"RACT2.XLS";#N/A,#N/A,FALSE,"ECCMP";#N/A,#N/A,FALSE,"WELDER.XLS"}</definedName>
    <definedName name="___WRN1" localSheetId="2" hidden="1">{#N/A,#N/A,FALSE,"COVER1.XLS ";#N/A,#N/A,FALSE,"RACT1.XLS";#N/A,#N/A,FALSE,"RACT2.XLS";#N/A,#N/A,FALSE,"ECCMP";#N/A,#N/A,FALSE,"WELDER.XLS"}</definedName>
    <definedName name="___WRN1" localSheetId="8" hidden="1">{#N/A,#N/A,FALSE,"COVER1.XLS ";#N/A,#N/A,FALSE,"RACT1.XLS";#N/A,#N/A,FALSE,"RACT2.XLS";#N/A,#N/A,FALSE,"ECCMP";#N/A,#N/A,FALSE,"WELDER.XLS"}</definedName>
    <definedName name="___WRN1" localSheetId="9" hidden="1">{#N/A,#N/A,FALSE,"COVER1.XLS ";#N/A,#N/A,FALSE,"RACT1.XLS";#N/A,#N/A,FALSE,"RACT2.XLS";#N/A,#N/A,FALSE,"ECCMP";#N/A,#N/A,FALSE,"WELDER.XLS"}</definedName>
    <definedName name="___WRN1" hidden="1">{#N/A,#N/A,FALSE,"COVER1.XLS ";#N/A,#N/A,FALSE,"RACT1.XLS";#N/A,#N/A,FALSE,"RACT2.XLS";#N/A,#N/A,FALSE,"ECCMP";#N/A,#N/A,FALSE,"WELDER.XLS"}</definedName>
    <definedName name="___WRN2" localSheetId="7" hidden="1">{#N/A,#N/A,FALSE,"COVER1.XLS ";#N/A,#N/A,FALSE,"RACT1.XLS";#N/A,#N/A,FALSE,"RACT2.XLS";#N/A,#N/A,FALSE,"ECCMP";#N/A,#N/A,FALSE,"WELDER.XLS"}</definedName>
    <definedName name="___WRN2" localSheetId="2" hidden="1">{#N/A,#N/A,FALSE,"COVER1.XLS ";#N/A,#N/A,FALSE,"RACT1.XLS";#N/A,#N/A,FALSE,"RACT2.XLS";#N/A,#N/A,FALSE,"ECCMP";#N/A,#N/A,FALSE,"WELDER.XLS"}</definedName>
    <definedName name="___WRN2" localSheetId="8" hidden="1">{#N/A,#N/A,FALSE,"COVER1.XLS ";#N/A,#N/A,FALSE,"RACT1.XLS";#N/A,#N/A,FALSE,"RACT2.XLS";#N/A,#N/A,FALSE,"ECCMP";#N/A,#N/A,FALSE,"WELDER.XLS"}</definedName>
    <definedName name="___WRN2" localSheetId="9" hidden="1">{#N/A,#N/A,FALSE,"COVER1.XLS ";#N/A,#N/A,FALSE,"RACT1.XLS";#N/A,#N/A,FALSE,"RACT2.XLS";#N/A,#N/A,FALSE,"ECCMP";#N/A,#N/A,FALSE,"WELDER.XLS"}</definedName>
    <definedName name="___WRN2" hidden="1">{#N/A,#N/A,FALSE,"COVER1.XLS ";#N/A,#N/A,FALSE,"RACT1.XLS";#N/A,#N/A,FALSE,"RACT2.XLS";#N/A,#N/A,FALSE,"ECCMP";#N/A,#N/A,FALSE,"WELDER.XLS"}</definedName>
    <definedName name="___WRN3" localSheetId="7" hidden="1">{#N/A,#N/A,FALSE,"consu_cover";#N/A,#N/A,FALSE,"consu_strategy";#N/A,#N/A,FALSE,"consu_flow";#N/A,#N/A,FALSE,"Summary_reqmt";#N/A,#N/A,FALSE,"field_ppg";#N/A,#N/A,FALSE,"ppg_shop";#N/A,#N/A,FALSE,"strl";#N/A,#N/A,FALSE,"tankages";#N/A,#N/A,FALSE,"gases"}</definedName>
    <definedName name="___WRN3" localSheetId="2" hidden="1">{#N/A,#N/A,FALSE,"consu_cover";#N/A,#N/A,FALSE,"consu_strategy";#N/A,#N/A,FALSE,"consu_flow";#N/A,#N/A,FALSE,"Summary_reqmt";#N/A,#N/A,FALSE,"field_ppg";#N/A,#N/A,FALSE,"ppg_shop";#N/A,#N/A,FALSE,"strl";#N/A,#N/A,FALSE,"tankages";#N/A,#N/A,FALSE,"gases"}</definedName>
    <definedName name="___WRN3" localSheetId="8" hidden="1">{#N/A,#N/A,FALSE,"consu_cover";#N/A,#N/A,FALSE,"consu_strategy";#N/A,#N/A,FALSE,"consu_flow";#N/A,#N/A,FALSE,"Summary_reqmt";#N/A,#N/A,FALSE,"field_ppg";#N/A,#N/A,FALSE,"ppg_shop";#N/A,#N/A,FALSE,"strl";#N/A,#N/A,FALSE,"tankages";#N/A,#N/A,FALSE,"gases"}</definedName>
    <definedName name="___WRN3" localSheetId="9" hidden="1">{#N/A,#N/A,FALSE,"consu_cover";#N/A,#N/A,FALSE,"consu_strategy";#N/A,#N/A,FALSE,"consu_flow";#N/A,#N/A,FALSE,"Summary_reqmt";#N/A,#N/A,FALSE,"field_ppg";#N/A,#N/A,FALSE,"ppg_shop";#N/A,#N/A,FALSE,"strl";#N/A,#N/A,FALSE,"tankages";#N/A,#N/A,FALSE,"gases"}</definedName>
    <definedName name="___WRN3" hidden="1">{#N/A,#N/A,FALSE,"consu_cover";#N/A,#N/A,FALSE,"consu_strategy";#N/A,#N/A,FALSE,"consu_flow";#N/A,#N/A,FALSE,"Summary_reqmt";#N/A,#N/A,FALSE,"field_ppg";#N/A,#N/A,FALSE,"ppg_shop";#N/A,#N/A,FALSE,"strl";#N/A,#N/A,FALSE,"tankages";#N/A,#N/A,FALSE,"gases"}</definedName>
    <definedName name="__123Graph_A" hidden="1">[17]CE!#REF!</definedName>
    <definedName name="__123Graph_ASTNPLF" hidden="1">[17]CE!#REF!</definedName>
    <definedName name="__123Graph_B" hidden="1">[17]CE!#REF!</definedName>
    <definedName name="__123Graph_BCURRENT" hidden="1">'[18]BREAKUP OF OIL'!#REF!</definedName>
    <definedName name="__123Graph_BSTNPLF" hidden="1">[17]CE!#REF!</definedName>
    <definedName name="__123Graph_C" hidden="1">[17]CE!#REF!</definedName>
    <definedName name="__123Graph_CSTNPLF" hidden="1">[17]CE!#REF!</definedName>
    <definedName name="__123Graph_D" hidden="1">#REF!</definedName>
    <definedName name="__123Graph_DCURRENT" hidden="1">'[18]BREAKUP OF OIL'!#REF!</definedName>
    <definedName name="__123Graph_E" hidden="1">#REF!</definedName>
    <definedName name="__123Graph_F" hidden="1">#REF!</definedName>
    <definedName name="__123Graph_X" hidden="1">[17]CE!#REF!</definedName>
    <definedName name="__123Graph_XCURRENT" hidden="1">'[18]BREAKUP OF OIL'!#REF!</definedName>
    <definedName name="__123Graph_XSTNPLF" hidden="1">[17]CE!#REF!</definedName>
    <definedName name="__a65565">#REF!</definedName>
    <definedName name="__Apr02">[6]Newabstract!#REF!</definedName>
    <definedName name="__Apr03">[6]Newabstract!#REF!</definedName>
    <definedName name="__Apr04">[6]Newabstract!#REF!</definedName>
    <definedName name="__Apr05">[6]Newabstract!#REF!</definedName>
    <definedName name="__Apr06">[6]Newabstract!#REF!</definedName>
    <definedName name="__Apr07">[6]Newabstract!#REF!</definedName>
    <definedName name="__Apr08">[6]Newabstract!#REF!</definedName>
    <definedName name="__Apr09">[6]Newabstract!#REF!</definedName>
    <definedName name="__Apr10">[6]Newabstract!#REF!</definedName>
    <definedName name="__Apr11">[6]Newabstract!#REF!</definedName>
    <definedName name="__Apr13">[6]Newabstract!#REF!</definedName>
    <definedName name="__Apr14">[6]Newabstract!#REF!</definedName>
    <definedName name="__Apr15">[6]Newabstract!#REF!</definedName>
    <definedName name="__Apr16">[6]Newabstract!#REF!</definedName>
    <definedName name="__Apr17">[6]Newabstract!#REF!</definedName>
    <definedName name="__Apr20">[6]Newabstract!#REF!</definedName>
    <definedName name="__Apr21">[6]Newabstract!#REF!</definedName>
    <definedName name="__Apr22">[6]Newabstract!#REF!</definedName>
    <definedName name="__Apr23">[6]Newabstract!#REF!</definedName>
    <definedName name="__Apr24">[6]Newabstract!#REF!</definedName>
    <definedName name="__Apr27">[6]Newabstract!#REF!</definedName>
    <definedName name="__Apr28">[6]Newabstract!#REF!</definedName>
    <definedName name="__Apr29">[6]Newabstract!#REF!</definedName>
    <definedName name="__Apr30">[6]Newabstract!#REF!</definedName>
    <definedName name="__arr2" localSheetId="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arr2" localSheetId="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arr2" localSheetId="8"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arr2" localSheetId="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arr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b65555">#REF!</definedName>
    <definedName name="__BS1">[8]BSPL!$A$2:$E$56</definedName>
    <definedName name="__BSD1">#REF!</definedName>
    <definedName name="__BSD2">#REF!</definedName>
    <definedName name="__CZ1">[15]data!$F$721</definedName>
    <definedName name="__DAT1">#REF!</definedName>
    <definedName name="__DAT10">#REF!</definedName>
    <definedName name="__DAT11">#REF!</definedName>
    <definedName name="__DAT12">#REF!</definedName>
    <definedName name="__DAT13">#REF!</definedName>
    <definedName name="__DAT14">#REF!</definedName>
    <definedName name="__DAT15">#REF!</definedName>
    <definedName name="__DAT16">#REF!</definedName>
    <definedName name="__DAT17">#REF!</definedName>
    <definedName name="__DAT18">#REF!</definedName>
    <definedName name="__DAT19">#REF!</definedName>
    <definedName name="__DAT2">#REF!</definedName>
    <definedName name="__DAT20">#REF!</definedName>
    <definedName name="__DAT21">#REF!</definedName>
    <definedName name="__DAT22">#REF!</definedName>
    <definedName name="__DAT23">#REF!</definedName>
    <definedName name="__DAT24">#REF!</definedName>
    <definedName name="__DAT25">#REF!</definedName>
    <definedName name="__DAT26">#REF!</definedName>
    <definedName name="__DAT27">#REF!</definedName>
    <definedName name="__DAT28">#REF!</definedName>
    <definedName name="__DAT29">#REF!</definedName>
    <definedName name="__DAT3">#REF!</definedName>
    <definedName name="__DAT30">#REF!</definedName>
    <definedName name="__DAT31">#REF!</definedName>
    <definedName name="__DAT32">#REF!</definedName>
    <definedName name="__DAT33">#REF!</definedName>
    <definedName name="__DAT34">#REF!</definedName>
    <definedName name="__DAT35">#REF!</definedName>
    <definedName name="__DAT36">#REF!</definedName>
    <definedName name="__DAT37">#REF!</definedName>
    <definedName name="__DAT38">#REF!</definedName>
    <definedName name="__DAT39">#REF!</definedName>
    <definedName name="__DAT4">#REF!</definedName>
    <definedName name="__DAT40">#REF!</definedName>
    <definedName name="__DAT41">#REF!</definedName>
    <definedName name="__DAT42">#REF!</definedName>
    <definedName name="__DAT43">#REF!</definedName>
    <definedName name="__DAT44">#REF!</definedName>
    <definedName name="__DAT45">#REF!</definedName>
    <definedName name="__DAT46">#REF!</definedName>
    <definedName name="__DAT47">#REF!</definedName>
    <definedName name="__DAT48">#REF!</definedName>
    <definedName name="__DAT49">#REF!</definedName>
    <definedName name="__DAT5">#REF!</definedName>
    <definedName name="__DAT50">#REF!</definedName>
    <definedName name="__DAT51">#REF!</definedName>
    <definedName name="__DAT52">#REF!</definedName>
    <definedName name="__DAT53">#REF!</definedName>
    <definedName name="__DAT54">#REF!</definedName>
    <definedName name="__DAT55">#REF!</definedName>
    <definedName name="__DAT56">#REF!</definedName>
    <definedName name="__DAT57">#REF!</definedName>
    <definedName name="__DAT58">#REF!</definedName>
    <definedName name="__DAT59">#REF!</definedName>
    <definedName name="__DAT6">#REF!</definedName>
    <definedName name="__DAT60">#REF!</definedName>
    <definedName name="__DAT61">#REF!</definedName>
    <definedName name="__DAT62">#REF!</definedName>
    <definedName name="__DAT63">#REF!</definedName>
    <definedName name="__DAT64">#REF!</definedName>
    <definedName name="__DAT65">#REF!</definedName>
    <definedName name="__DAT66">#REF!</definedName>
    <definedName name="__DAT67">#REF!</definedName>
    <definedName name="__DAT68">#REF!</definedName>
    <definedName name="__DAT69">#REF!</definedName>
    <definedName name="__DAT7">#REF!</definedName>
    <definedName name="__DAT70">#REF!</definedName>
    <definedName name="__DAT71">#REF!</definedName>
    <definedName name="__DAT72">#REF!</definedName>
    <definedName name="__DAT73">#REF!</definedName>
    <definedName name="__DAT74">#REF!</definedName>
    <definedName name="__DAT75">#REF!</definedName>
    <definedName name="__DAT76">#REF!</definedName>
    <definedName name="__DAT77">#REF!</definedName>
    <definedName name="__DAT78">#REF!</definedName>
    <definedName name="__DAT79">#REF!</definedName>
    <definedName name="__DAT8">#REF!</definedName>
    <definedName name="__DAT80">#REF!</definedName>
    <definedName name="__DAT81">#REF!</definedName>
    <definedName name="__DAT82">#REF!</definedName>
    <definedName name="__DAT83">#REF!</definedName>
    <definedName name="__DAT84">#REF!</definedName>
    <definedName name="__DAT85">#REF!</definedName>
    <definedName name="__DAT86">#REF!</definedName>
    <definedName name="__DAT87">#REF!</definedName>
    <definedName name="__DAT9">#REF!</definedName>
    <definedName name="__FC1">[9]DEMFIXLD!$A$1:$E$205</definedName>
    <definedName name="__IED1">#REF!</definedName>
    <definedName name="__IED2">#REF!</definedName>
    <definedName name="__int06" localSheetId="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int06" localSheetId="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int06" localSheetId="8"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int06" localSheetId="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_LD1">[1]DLC!$K$59:$AF$8180</definedName>
    <definedName name="__LD2">[1]DLC!$GR$56:$HT$8181</definedName>
    <definedName name="__LD3">[1]DLC!$HV$57:$IO$8181</definedName>
    <definedName name="__LD4">[1]DLC!$AH$32:$BE$8180</definedName>
    <definedName name="__LD5">[1]DLC!$GR$53:$HK$8180</definedName>
    <definedName name="__LD6">[1]DLC!$GR$69:$HL$8180</definedName>
    <definedName name="__LR1">#REF!</definedName>
    <definedName name="__LR2">#REF!</definedName>
    <definedName name="__Mar06">[6]Newabstract!#REF!</definedName>
    <definedName name="__Mar09">[6]Newabstract!#REF!</definedName>
    <definedName name="__Mar10">[6]Newabstract!#REF!</definedName>
    <definedName name="__Mar11">[6]Newabstract!#REF!</definedName>
    <definedName name="__Mar12">[6]Newabstract!#REF!</definedName>
    <definedName name="__Mar13">[6]Newabstract!#REF!</definedName>
    <definedName name="__Mar16">[6]Newabstract!#REF!</definedName>
    <definedName name="__Mar17">[6]Newabstract!#REF!</definedName>
    <definedName name="__Mar18">[6]Newabstract!#REF!</definedName>
    <definedName name="__Mar19">[6]Newabstract!#REF!</definedName>
    <definedName name="__Mar20">[6]Newabstract!#REF!</definedName>
    <definedName name="__Mar23">[6]Newabstract!#REF!</definedName>
    <definedName name="__Mar24">[6]Newabstract!#REF!</definedName>
    <definedName name="__Mar25">[6]Newabstract!#REF!</definedName>
    <definedName name="__Mar26">[6]Newabstract!#REF!</definedName>
    <definedName name="__Mar27">[6]Newabstract!#REF!</definedName>
    <definedName name="__Mar28">[6]Newabstract!#REF!</definedName>
    <definedName name="__Mar30">[6]Newabstract!#REF!</definedName>
    <definedName name="__Mar31">[6]Newabstract!#REF!</definedName>
    <definedName name="__nA34">'[16]CAPI_01-02'!#REF!</definedName>
    <definedName name="__nA84">'[16]CAPI_01-02'!#REF!</definedName>
    <definedName name="__NCS111">'[14]Schedule-1'!$B$1:$J$1</definedName>
    <definedName name="__PH1">#N/A</definedName>
    <definedName name="__PL1">[8]BSPL!$A$58:$E$111</definedName>
    <definedName name="__PPC34">'[16]CAPI_01-02'!#REF!</definedName>
    <definedName name="__SCH12">[8]BSPL!$A$655:$D$692</definedName>
    <definedName name="__sch13">[8]BSPL!$A$694:$D$744</definedName>
    <definedName name="__SCH5">#REF!</definedName>
    <definedName name="__SCH6">'[4]04REL'!#REF!</definedName>
    <definedName name="__SH1">'[12]Executive Summary -Thermal'!$A$4:$H$108</definedName>
    <definedName name="__SH10">'[12]Executive Summary -Thermal'!$A$4:$G$118</definedName>
    <definedName name="__SH11">'[12]Executive Summary -Thermal'!$A$4:$H$167</definedName>
    <definedName name="__SH2">'[12]Executive Summary -Thermal'!$A$4:$H$157</definedName>
    <definedName name="__SH3">'[12]Executive Summary -Thermal'!$A$4:$H$136</definedName>
    <definedName name="__SH4">'[12]Executive Summary -Thermal'!$A$4:$H$96</definedName>
    <definedName name="__SH5">'[12]Executive Summary -Thermal'!$A$4:$H$96</definedName>
    <definedName name="__SH6">'[12]Executive Summary -Thermal'!$A$4:$H$95</definedName>
    <definedName name="__SH7">'[12]Executive Summary -Thermal'!$A$4:$H$163</definedName>
    <definedName name="__SH8">'[12]Executive Summary -Thermal'!$A$4:$H$133</definedName>
    <definedName name="__SH9">'[12]Executive Summary -Thermal'!$A$4:$H$194</definedName>
    <definedName name="__SRT56">#REF!</definedName>
    <definedName name="__TRP3">#REF!</definedName>
    <definedName name="__TRU3" hidden="1">#REF!</definedName>
    <definedName name="__xlfn.BAHTTEXT" hidden="1">#NAME?</definedName>
    <definedName name="_1___123Graph_AI_II_PLF" hidden="1">[19]CE!#REF!</definedName>
    <definedName name="_10GOTO_I_A1">#REF!</definedName>
    <definedName name="_11GOTO_J_A1">#REF!</definedName>
    <definedName name="_12GOTO_K_A30">#REF!</definedName>
    <definedName name="_16GOTO_B_A1">#REF!</definedName>
    <definedName name="_1GOTO_A_A207">#REF!</definedName>
    <definedName name="_2___123Graph_BI_II_PLF" hidden="1">[19]CE!#REF!</definedName>
    <definedName name="_20GOTO_B_A189">#REF!</definedName>
    <definedName name="_24GOTO_B_A536">#REF!</definedName>
    <definedName name="_28GOTO_C_A1">#REF!</definedName>
    <definedName name="_2GOTO_A_A501">#REF!</definedName>
    <definedName name="_3___123Graph_CI_II_PLF" hidden="1">[19]CE!#REF!</definedName>
    <definedName name="_32GOTO_E_A1">#REF!</definedName>
    <definedName name="_36GOTO_G_A1">#REF!</definedName>
    <definedName name="_3GOTO_A_A952">#REF!</definedName>
    <definedName name="_4___123Graph_XI_II_PLF" hidden="1">[19]CE!#REF!</definedName>
    <definedName name="_40GOTO_I_A1">#REF!</definedName>
    <definedName name="_44GOTO_J_A1">#REF!</definedName>
    <definedName name="_48GOTO_K_A30">#REF!</definedName>
    <definedName name="_4GOTO_A_A207">#REF!</definedName>
    <definedName name="_4GOTO_B_A1">#REF!</definedName>
    <definedName name="_5__123Graph_AI_II_PLF" hidden="1">[20]CE!#REF!</definedName>
    <definedName name="_5GOTO_B_A189">#REF!</definedName>
    <definedName name="_6__123Graph_BI_II_PLF" hidden="1">[20]CE!#REF!</definedName>
    <definedName name="_6GOTO_B_A536">#REF!</definedName>
    <definedName name="_7__123Graph_CI_II_PLF" hidden="1">[20]CE!#REF!</definedName>
    <definedName name="_7GOTO_C_A1">#REF!</definedName>
    <definedName name="_8__123Graph_XI_II_PLF" hidden="1">[20]CE!#REF!</definedName>
    <definedName name="_8485G">'[12]Stationwise Thermal &amp; Hydel Gen'!$GR$4:$HK$9</definedName>
    <definedName name="_8GOTO_A_A501">#REF!</definedName>
    <definedName name="_8GOTO_E_A1">#REF!</definedName>
    <definedName name="_9GOTO_G_A1">#REF!</definedName>
    <definedName name="_a65565">#REF!</definedName>
    <definedName name="_Apr02">[6]Newabstract!#REF!</definedName>
    <definedName name="_Apr03">[6]Newabstract!#REF!</definedName>
    <definedName name="_Apr04">[6]Newabstract!#REF!</definedName>
    <definedName name="_Apr05">[6]Newabstract!#REF!</definedName>
    <definedName name="_Apr06">[6]Newabstract!#REF!</definedName>
    <definedName name="_Apr07">[6]Newabstract!#REF!</definedName>
    <definedName name="_Apr08">[6]Newabstract!#REF!</definedName>
    <definedName name="_Apr09">[6]Newabstract!#REF!</definedName>
    <definedName name="_Apr10">[6]Newabstract!#REF!</definedName>
    <definedName name="_Apr11">[6]Newabstract!#REF!</definedName>
    <definedName name="_Apr13">[6]Newabstract!#REF!</definedName>
    <definedName name="_Apr14">[6]Newabstract!#REF!</definedName>
    <definedName name="_Apr15">[6]Newabstract!#REF!</definedName>
    <definedName name="_Apr16">[6]Newabstract!#REF!</definedName>
    <definedName name="_Apr17">[6]Newabstract!#REF!</definedName>
    <definedName name="_Apr20">[6]Newabstract!#REF!</definedName>
    <definedName name="_Apr21">[6]Newabstract!#REF!</definedName>
    <definedName name="_Apr22">[6]Newabstract!#REF!</definedName>
    <definedName name="_Apr23">[6]Newabstract!#REF!</definedName>
    <definedName name="_Apr24">[6]Newabstract!#REF!</definedName>
    <definedName name="_Apr27">[6]Newabstract!#REF!</definedName>
    <definedName name="_Apr28">[6]Newabstract!#REF!</definedName>
    <definedName name="_Apr29">[6]Newabstract!#REF!</definedName>
    <definedName name="_Apr30">[6]Newabstract!#REF!</definedName>
    <definedName name="_arr2" localSheetId="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arr2" localSheetId="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arr2" localSheetId="8"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arr2" localSheetId="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arr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b65555">#REF!</definedName>
    <definedName name="_BS1">[8]BSPL!$A$2:$E$56</definedName>
    <definedName name="_BSD1">#REF!</definedName>
    <definedName name="_BSD2">#REF!</definedName>
    <definedName name="_CZ1">[15]data!$F$721</definedName>
    <definedName name="_DAT1">#REF!</definedName>
    <definedName name="_DAT10">#REF!</definedName>
    <definedName name="_DAT11">#REF!</definedName>
    <definedName name="_DAT12">#REF!</definedName>
    <definedName name="_DAT13">#REF!</definedName>
    <definedName name="_DAT14">#REF!</definedName>
    <definedName name="_DAT15">#REF!</definedName>
    <definedName name="_DAT16">#REF!</definedName>
    <definedName name="_DAT17">#REF!</definedName>
    <definedName name="_DAT18">#REF!</definedName>
    <definedName name="_DAT19">#REF!</definedName>
    <definedName name="_DAT2">#REF!</definedName>
    <definedName name="_DAT20">#REF!</definedName>
    <definedName name="_DAT21">#REF!</definedName>
    <definedName name="_DAT22">#REF!</definedName>
    <definedName name="_DAT23">#REF!</definedName>
    <definedName name="_DAT24">#REF!</definedName>
    <definedName name="_DAT25">#REF!</definedName>
    <definedName name="_DAT26">#REF!</definedName>
    <definedName name="_DAT27">#REF!</definedName>
    <definedName name="_DAT28">#REF!</definedName>
    <definedName name="_DAT29">#REF!</definedName>
    <definedName name="_DAT3">#REF!</definedName>
    <definedName name="_DAT30">#REF!</definedName>
    <definedName name="_DAT31">#REF!</definedName>
    <definedName name="_DAT32">#REF!</definedName>
    <definedName name="_DAT33">#REF!</definedName>
    <definedName name="_DAT34">#REF!</definedName>
    <definedName name="_DAT35">#REF!</definedName>
    <definedName name="_DAT36">#REF!</definedName>
    <definedName name="_DAT37">#REF!</definedName>
    <definedName name="_DAT38">#REF!</definedName>
    <definedName name="_DAT39">#REF!</definedName>
    <definedName name="_DAT4">#REF!</definedName>
    <definedName name="_DAT40">#REF!</definedName>
    <definedName name="_DAT41">#REF!</definedName>
    <definedName name="_DAT42">#REF!</definedName>
    <definedName name="_DAT43">#REF!</definedName>
    <definedName name="_DAT44">#REF!</definedName>
    <definedName name="_DAT45">#REF!</definedName>
    <definedName name="_DAT46">#REF!</definedName>
    <definedName name="_DAT47">#REF!</definedName>
    <definedName name="_DAT48">#REF!</definedName>
    <definedName name="_DAT49">#REF!</definedName>
    <definedName name="_DAT5">#REF!</definedName>
    <definedName name="_DAT50">#REF!</definedName>
    <definedName name="_DAT51">#REF!</definedName>
    <definedName name="_DAT52">#REF!</definedName>
    <definedName name="_DAT53">#REF!</definedName>
    <definedName name="_DAT54">#REF!</definedName>
    <definedName name="_DAT55">#REF!</definedName>
    <definedName name="_DAT56">#REF!</definedName>
    <definedName name="_DAT57">#REF!</definedName>
    <definedName name="_DAT58">#REF!</definedName>
    <definedName name="_DAT59">#REF!</definedName>
    <definedName name="_DAT6">#REF!</definedName>
    <definedName name="_DAT60">#REF!</definedName>
    <definedName name="_DAT61">#REF!</definedName>
    <definedName name="_DAT62">#REF!</definedName>
    <definedName name="_DAT63">#REF!</definedName>
    <definedName name="_DAT64">#REF!</definedName>
    <definedName name="_DAT65">#REF!</definedName>
    <definedName name="_DAT66">#REF!</definedName>
    <definedName name="_DAT67">#REF!</definedName>
    <definedName name="_DAT68">#REF!</definedName>
    <definedName name="_DAT69">#REF!</definedName>
    <definedName name="_DAT7">#REF!</definedName>
    <definedName name="_DAT70">#REF!</definedName>
    <definedName name="_DAT71">#REF!</definedName>
    <definedName name="_DAT72">#REF!</definedName>
    <definedName name="_DAT73">#REF!</definedName>
    <definedName name="_DAT74">#REF!</definedName>
    <definedName name="_DAT75">#REF!</definedName>
    <definedName name="_DAT76">#REF!</definedName>
    <definedName name="_DAT77">#REF!</definedName>
    <definedName name="_DAT78">#REF!</definedName>
    <definedName name="_DAT79">#REF!</definedName>
    <definedName name="_DAT8">#REF!</definedName>
    <definedName name="_DAT80">#REF!</definedName>
    <definedName name="_DAT81">#REF!</definedName>
    <definedName name="_DAT82">#REF!</definedName>
    <definedName name="_DAT83">#REF!</definedName>
    <definedName name="_DAT84">#REF!</definedName>
    <definedName name="_DAT85">#REF!</definedName>
    <definedName name="_DAT86">#REF!</definedName>
    <definedName name="_DAT87">#REF!</definedName>
    <definedName name="_DAT9">#REF!</definedName>
    <definedName name="_Fba5">'[16]CAPI_01-02'!#REF!</definedName>
    <definedName name="_FC1">[9]DEMFIXLD!$A$1:$E$205</definedName>
    <definedName name="_Fill" hidden="1">#REF!</definedName>
    <definedName name="_xlnm._FilterDatabase" localSheetId="5" hidden="1">'Supporting Sheet'!$E$3:$J$31</definedName>
    <definedName name="_xlnm._FilterDatabase" hidden="1">[21]Dom!$E$9:$S$13</definedName>
    <definedName name="_IED1">#REF!</definedName>
    <definedName name="_IED2">#REF!</definedName>
    <definedName name="_int06" localSheetId="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int06" localSheetId="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int06" localSheetId="8"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int06" localSheetId="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int06"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_KC_2">#REF!</definedName>
    <definedName name="_Key1" hidden="1">#REF!</definedName>
    <definedName name="_kvs1" localSheetId="7" hidden="1">{#N/A,#N/A,FALSE,"COVER1.XLS ";#N/A,#N/A,FALSE,"RACT1.XLS";#N/A,#N/A,FALSE,"RACT2.XLS";#N/A,#N/A,FALSE,"ECCMP";#N/A,#N/A,FALSE,"WELDER.XLS"}</definedName>
    <definedName name="_kvs1" localSheetId="2" hidden="1">{#N/A,#N/A,FALSE,"COVER1.XLS ";#N/A,#N/A,FALSE,"RACT1.XLS";#N/A,#N/A,FALSE,"RACT2.XLS";#N/A,#N/A,FALSE,"ECCMP";#N/A,#N/A,FALSE,"WELDER.XLS"}</definedName>
    <definedName name="_kvs1" localSheetId="8" hidden="1">{#N/A,#N/A,FALSE,"COVER1.XLS ";#N/A,#N/A,FALSE,"RACT1.XLS";#N/A,#N/A,FALSE,"RACT2.XLS";#N/A,#N/A,FALSE,"ECCMP";#N/A,#N/A,FALSE,"WELDER.XLS"}</definedName>
    <definedName name="_kvs1" localSheetId="9" hidden="1">{#N/A,#N/A,FALSE,"COVER1.XLS ";#N/A,#N/A,FALSE,"RACT1.XLS";#N/A,#N/A,FALSE,"RACT2.XLS";#N/A,#N/A,FALSE,"ECCMP";#N/A,#N/A,FALSE,"WELDER.XLS"}</definedName>
    <definedName name="_kvs1" hidden="1">{#N/A,#N/A,FALSE,"COVER1.XLS ";#N/A,#N/A,FALSE,"RACT1.XLS";#N/A,#N/A,FALSE,"RACT2.XLS";#N/A,#N/A,FALSE,"ECCMP";#N/A,#N/A,FALSE,"WELDER.XLS"}</definedName>
    <definedName name="_kvs2" localSheetId="7" hidden="1">{#N/A,#N/A,FALSE,"COVER1.XLS ";#N/A,#N/A,FALSE,"RACT1.XLS";#N/A,#N/A,FALSE,"RACT2.XLS";#N/A,#N/A,FALSE,"ECCMP";#N/A,#N/A,FALSE,"WELDER.XLS"}</definedName>
    <definedName name="_kvs2" localSheetId="2" hidden="1">{#N/A,#N/A,FALSE,"COVER1.XLS ";#N/A,#N/A,FALSE,"RACT1.XLS";#N/A,#N/A,FALSE,"RACT2.XLS";#N/A,#N/A,FALSE,"ECCMP";#N/A,#N/A,FALSE,"WELDER.XLS"}</definedName>
    <definedName name="_kvs2" localSheetId="8" hidden="1">{#N/A,#N/A,FALSE,"COVER1.XLS ";#N/A,#N/A,FALSE,"RACT1.XLS";#N/A,#N/A,FALSE,"RACT2.XLS";#N/A,#N/A,FALSE,"ECCMP";#N/A,#N/A,FALSE,"WELDER.XLS"}</definedName>
    <definedName name="_kvs2" localSheetId="9" hidden="1">{#N/A,#N/A,FALSE,"COVER1.XLS ";#N/A,#N/A,FALSE,"RACT1.XLS";#N/A,#N/A,FALSE,"RACT2.XLS";#N/A,#N/A,FALSE,"ECCMP";#N/A,#N/A,FALSE,"WELDER.XLS"}</definedName>
    <definedName name="_kvs2" hidden="1">{#N/A,#N/A,FALSE,"COVER1.XLS ";#N/A,#N/A,FALSE,"RACT1.XLS";#N/A,#N/A,FALSE,"RACT2.XLS";#N/A,#N/A,FALSE,"ECCMP";#N/A,#N/A,FALSE,"WELDER.XLS"}</definedName>
    <definedName name="_kvs5" localSheetId="7" hidden="1">{#N/A,#N/A,FALSE,"COVER.XLS";#N/A,#N/A,FALSE,"RACT1.XLS";#N/A,#N/A,FALSE,"RACT2.XLS";#N/A,#N/A,FALSE,"ECCMP";#N/A,#N/A,FALSE,"WELDER.XLS"}</definedName>
    <definedName name="_kvs5" localSheetId="2" hidden="1">{#N/A,#N/A,FALSE,"COVER.XLS";#N/A,#N/A,FALSE,"RACT1.XLS";#N/A,#N/A,FALSE,"RACT2.XLS";#N/A,#N/A,FALSE,"ECCMP";#N/A,#N/A,FALSE,"WELDER.XLS"}</definedName>
    <definedName name="_kvs5" localSheetId="8" hidden="1">{#N/A,#N/A,FALSE,"COVER.XLS";#N/A,#N/A,FALSE,"RACT1.XLS";#N/A,#N/A,FALSE,"RACT2.XLS";#N/A,#N/A,FALSE,"ECCMP";#N/A,#N/A,FALSE,"WELDER.XLS"}</definedName>
    <definedName name="_kvs5" localSheetId="9" hidden="1">{#N/A,#N/A,FALSE,"COVER.XLS";#N/A,#N/A,FALSE,"RACT1.XLS";#N/A,#N/A,FALSE,"RACT2.XLS";#N/A,#N/A,FALSE,"ECCMP";#N/A,#N/A,FALSE,"WELDER.XLS"}</definedName>
    <definedName name="_kvs5" hidden="1">{#N/A,#N/A,FALSE,"COVER.XLS";#N/A,#N/A,FALSE,"RACT1.XLS";#N/A,#N/A,FALSE,"RACT2.XLS";#N/A,#N/A,FALSE,"ECCMP";#N/A,#N/A,FALSE,"WELDER.XLS"}</definedName>
    <definedName name="_kvs8" localSheetId="7" hidden="1">{#N/A,#N/A,FALSE,"COVER1.XLS ";#N/A,#N/A,FALSE,"RACT1.XLS";#N/A,#N/A,FALSE,"RACT2.XLS";#N/A,#N/A,FALSE,"ECCMP";#N/A,#N/A,FALSE,"WELDER.XLS"}</definedName>
    <definedName name="_kvs8" localSheetId="2" hidden="1">{#N/A,#N/A,FALSE,"COVER1.XLS ";#N/A,#N/A,FALSE,"RACT1.XLS";#N/A,#N/A,FALSE,"RACT2.XLS";#N/A,#N/A,FALSE,"ECCMP";#N/A,#N/A,FALSE,"WELDER.XLS"}</definedName>
    <definedName name="_kvs8" localSheetId="8" hidden="1">{#N/A,#N/A,FALSE,"COVER1.XLS ";#N/A,#N/A,FALSE,"RACT1.XLS";#N/A,#N/A,FALSE,"RACT2.XLS";#N/A,#N/A,FALSE,"ECCMP";#N/A,#N/A,FALSE,"WELDER.XLS"}</definedName>
    <definedName name="_kvs8" localSheetId="9" hidden="1">{#N/A,#N/A,FALSE,"COVER1.XLS ";#N/A,#N/A,FALSE,"RACT1.XLS";#N/A,#N/A,FALSE,"RACT2.XLS";#N/A,#N/A,FALSE,"ECCMP";#N/A,#N/A,FALSE,"WELDER.XLS"}</definedName>
    <definedName name="_kvs8" hidden="1">{#N/A,#N/A,FALSE,"COVER1.XLS ";#N/A,#N/A,FALSE,"RACT1.XLS";#N/A,#N/A,FALSE,"RACT2.XLS";#N/A,#N/A,FALSE,"ECCMP";#N/A,#N/A,FALSE,"WELDER.XLS"}</definedName>
    <definedName name="_LD1">[1]DLC!$K$59:$AF$8180</definedName>
    <definedName name="_LD2">[1]DLC!$GR$56:$HT$8181</definedName>
    <definedName name="_LD3">[1]DLC!$HV$57:$IO$8181</definedName>
    <definedName name="_LD4">[1]DLC!$AH$32:$BE$8180</definedName>
    <definedName name="_LD5">[1]DLC!$GR$53:$HK$8180</definedName>
    <definedName name="_LD6">[1]DLC!$GR$69:$HL$8180</definedName>
    <definedName name="_lk1" localSheetId="7"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lk1" localSheetId="2"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lk1" localSheetId="8"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lk1" localSheetId="9"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lk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LR1">#REF!</definedName>
    <definedName name="_LR2">#REF!</definedName>
    <definedName name="_Mar06">[6]Newabstract!#REF!</definedName>
    <definedName name="_Mar09">[6]Newabstract!#REF!</definedName>
    <definedName name="_Mar10">[6]Newabstract!#REF!</definedName>
    <definedName name="_Mar11">[6]Newabstract!#REF!</definedName>
    <definedName name="_Mar12">[6]Newabstract!#REF!</definedName>
    <definedName name="_Mar13">[6]Newabstract!#REF!</definedName>
    <definedName name="_Mar16">[6]Newabstract!#REF!</definedName>
    <definedName name="_Mar17">[6]Newabstract!#REF!</definedName>
    <definedName name="_Mar18">[6]Newabstract!#REF!</definedName>
    <definedName name="_Mar19">[6]Newabstract!#REF!</definedName>
    <definedName name="_Mar20">[6]Newabstract!#REF!</definedName>
    <definedName name="_Mar23">[6]Newabstract!#REF!</definedName>
    <definedName name="_Mar24">[6]Newabstract!#REF!</definedName>
    <definedName name="_Mar25">[6]Newabstract!#REF!</definedName>
    <definedName name="_Mar26">[6]Newabstract!#REF!</definedName>
    <definedName name="_Mar27">[6]Newabstract!#REF!</definedName>
    <definedName name="_Mar28">[6]Newabstract!#REF!</definedName>
    <definedName name="_Mar30">[6]Newabstract!#REF!</definedName>
    <definedName name="_Mar31">[6]Newabstract!#REF!</definedName>
    <definedName name="_nA84">'[16]CAPI_01-02'!#REF!</definedName>
    <definedName name="_NCS111">'[10]Schedule-1'!$B$1:$J$1</definedName>
    <definedName name="_Order1" hidden="1">255</definedName>
    <definedName name="_Order2" hidden="1">0</definedName>
    <definedName name="_PH1">#N/A</definedName>
    <definedName name="_PL1">[8]BSPL!$A$58:$E$111</definedName>
    <definedName name="_PRN1" localSheetId="7" hidden="1">{#N/A,#N/A,FALSE,"COVER.XLS";#N/A,#N/A,FALSE,"RACT1.XLS";#N/A,#N/A,FALSE,"RACT2.XLS";#N/A,#N/A,FALSE,"ECCMP";#N/A,#N/A,FALSE,"WELDER.XLS"}</definedName>
    <definedName name="_PRN1" localSheetId="2" hidden="1">{#N/A,#N/A,FALSE,"COVER.XLS";#N/A,#N/A,FALSE,"RACT1.XLS";#N/A,#N/A,FALSE,"RACT2.XLS";#N/A,#N/A,FALSE,"ECCMP";#N/A,#N/A,FALSE,"WELDER.XLS"}</definedName>
    <definedName name="_PRN1" localSheetId="8" hidden="1">{#N/A,#N/A,FALSE,"COVER.XLS";#N/A,#N/A,FALSE,"RACT1.XLS";#N/A,#N/A,FALSE,"RACT2.XLS";#N/A,#N/A,FALSE,"ECCMP";#N/A,#N/A,FALSE,"WELDER.XLS"}</definedName>
    <definedName name="_PRN1" localSheetId="9" hidden="1">{#N/A,#N/A,FALSE,"COVER.XLS";#N/A,#N/A,FALSE,"RACT1.XLS";#N/A,#N/A,FALSE,"RACT2.XLS";#N/A,#N/A,FALSE,"ECCMP";#N/A,#N/A,FALSE,"WELDER.XLS"}</definedName>
    <definedName name="_PRN1" hidden="1">{#N/A,#N/A,FALSE,"COVER.XLS";#N/A,#N/A,FALSE,"RACT1.XLS";#N/A,#N/A,FALSE,"RACT2.XLS";#N/A,#N/A,FALSE,"ECCMP";#N/A,#N/A,FALSE,"WELDER.XLS"}</definedName>
    <definedName name="_RT5">#REF!</definedName>
    <definedName name="_SCH10">#REF!</definedName>
    <definedName name="_SCH11">#REF!</definedName>
    <definedName name="_SCH12">[8]BSPL!$A$655:$D$692</definedName>
    <definedName name="_sch13">[8]BSPL!$A$694:$D$744</definedName>
    <definedName name="_SCH3">#REF!</definedName>
    <definedName name="_SCH4">#REF!</definedName>
    <definedName name="_SCH5">#REF!</definedName>
    <definedName name="_SCH6">'[22]04REL'!#REF!</definedName>
    <definedName name="_SCH7">#REF!</definedName>
    <definedName name="_SCH8">#REF!</definedName>
    <definedName name="_SCH9">#REF!</definedName>
    <definedName name="_SH1">'[12]Executive Summary -Thermal'!$A$4:$H$108</definedName>
    <definedName name="_SH10">'[12]Executive Summary -Thermal'!$A$4:$G$118</definedName>
    <definedName name="_SH11">'[12]Executive Summary -Thermal'!$A$4:$H$167</definedName>
    <definedName name="_SH2">'[12]Executive Summary -Thermal'!$A$4:$H$157</definedName>
    <definedName name="_SH3">'[12]Executive Summary -Thermal'!$A$4:$H$136</definedName>
    <definedName name="_SH4">'[12]Executive Summary -Thermal'!$A$4:$H$96</definedName>
    <definedName name="_SH5">'[12]Executive Summary -Thermal'!$A$4:$H$96</definedName>
    <definedName name="_SH6">'[12]Executive Summary -Thermal'!$A$4:$H$95</definedName>
    <definedName name="_SH7">'[12]Executive Summary -Thermal'!$A$4:$H$163</definedName>
    <definedName name="_SH8">'[12]Executive Summary -Thermal'!$A$4:$H$133</definedName>
    <definedName name="_SH9">'[12]Executive Summary -Thermal'!$A$4:$H$194</definedName>
    <definedName name="_Sort" hidden="1">#REF!</definedName>
    <definedName name="_Toc178888279" localSheetId="3">FormB_CPP_OA!#REF!</definedName>
    <definedName name="_tr1" localSheetId="7"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tr1" localSheetId="2"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tr1" localSheetId="8"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tr1" localSheetId="9"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tr1"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_WRN1" localSheetId="7" hidden="1">{#N/A,#N/A,FALSE,"COVER1.XLS ";#N/A,#N/A,FALSE,"RACT1.XLS";#N/A,#N/A,FALSE,"RACT2.XLS";#N/A,#N/A,FALSE,"ECCMP";#N/A,#N/A,FALSE,"WELDER.XLS"}</definedName>
    <definedName name="_WRN1" localSheetId="2" hidden="1">{#N/A,#N/A,FALSE,"COVER1.XLS ";#N/A,#N/A,FALSE,"RACT1.XLS";#N/A,#N/A,FALSE,"RACT2.XLS";#N/A,#N/A,FALSE,"ECCMP";#N/A,#N/A,FALSE,"WELDER.XLS"}</definedName>
    <definedName name="_WRN1" localSheetId="8" hidden="1">{#N/A,#N/A,FALSE,"COVER1.XLS ";#N/A,#N/A,FALSE,"RACT1.XLS";#N/A,#N/A,FALSE,"RACT2.XLS";#N/A,#N/A,FALSE,"ECCMP";#N/A,#N/A,FALSE,"WELDER.XLS"}</definedName>
    <definedName name="_WRN1" localSheetId="9" hidden="1">{#N/A,#N/A,FALSE,"COVER1.XLS ";#N/A,#N/A,FALSE,"RACT1.XLS";#N/A,#N/A,FALSE,"RACT2.XLS";#N/A,#N/A,FALSE,"ECCMP";#N/A,#N/A,FALSE,"WELDER.XLS"}</definedName>
    <definedName name="_WRN1" hidden="1">{#N/A,#N/A,FALSE,"COVER1.XLS ";#N/A,#N/A,FALSE,"RACT1.XLS";#N/A,#N/A,FALSE,"RACT2.XLS";#N/A,#N/A,FALSE,"ECCMP";#N/A,#N/A,FALSE,"WELDER.XLS"}</definedName>
    <definedName name="_WRN2" localSheetId="7" hidden="1">{#N/A,#N/A,FALSE,"COVER1.XLS ";#N/A,#N/A,FALSE,"RACT1.XLS";#N/A,#N/A,FALSE,"RACT2.XLS";#N/A,#N/A,FALSE,"ECCMP";#N/A,#N/A,FALSE,"WELDER.XLS"}</definedName>
    <definedName name="_WRN2" localSheetId="2" hidden="1">{#N/A,#N/A,FALSE,"COVER1.XLS ";#N/A,#N/A,FALSE,"RACT1.XLS";#N/A,#N/A,FALSE,"RACT2.XLS";#N/A,#N/A,FALSE,"ECCMP";#N/A,#N/A,FALSE,"WELDER.XLS"}</definedName>
    <definedName name="_WRN2" localSheetId="8" hidden="1">{#N/A,#N/A,FALSE,"COVER1.XLS ";#N/A,#N/A,FALSE,"RACT1.XLS";#N/A,#N/A,FALSE,"RACT2.XLS";#N/A,#N/A,FALSE,"ECCMP";#N/A,#N/A,FALSE,"WELDER.XLS"}</definedName>
    <definedName name="_WRN2" localSheetId="9" hidden="1">{#N/A,#N/A,FALSE,"COVER1.XLS ";#N/A,#N/A,FALSE,"RACT1.XLS";#N/A,#N/A,FALSE,"RACT2.XLS";#N/A,#N/A,FALSE,"ECCMP";#N/A,#N/A,FALSE,"WELDER.XLS"}</definedName>
    <definedName name="_WRN2" hidden="1">{#N/A,#N/A,FALSE,"COVER1.XLS ";#N/A,#N/A,FALSE,"RACT1.XLS";#N/A,#N/A,FALSE,"RACT2.XLS";#N/A,#N/A,FALSE,"ECCMP";#N/A,#N/A,FALSE,"WELDER.XLS"}</definedName>
    <definedName name="_WRN3" localSheetId="7" hidden="1">{#N/A,#N/A,FALSE,"consu_cover";#N/A,#N/A,FALSE,"consu_strategy";#N/A,#N/A,FALSE,"consu_flow";#N/A,#N/A,FALSE,"Summary_reqmt";#N/A,#N/A,FALSE,"field_ppg";#N/A,#N/A,FALSE,"ppg_shop";#N/A,#N/A,FALSE,"strl";#N/A,#N/A,FALSE,"tankages";#N/A,#N/A,FALSE,"gases"}</definedName>
    <definedName name="_WRN3" localSheetId="2" hidden="1">{#N/A,#N/A,FALSE,"consu_cover";#N/A,#N/A,FALSE,"consu_strategy";#N/A,#N/A,FALSE,"consu_flow";#N/A,#N/A,FALSE,"Summary_reqmt";#N/A,#N/A,FALSE,"field_ppg";#N/A,#N/A,FALSE,"ppg_shop";#N/A,#N/A,FALSE,"strl";#N/A,#N/A,FALSE,"tankages";#N/A,#N/A,FALSE,"gases"}</definedName>
    <definedName name="_WRN3" localSheetId="8" hidden="1">{#N/A,#N/A,FALSE,"consu_cover";#N/A,#N/A,FALSE,"consu_strategy";#N/A,#N/A,FALSE,"consu_flow";#N/A,#N/A,FALSE,"Summary_reqmt";#N/A,#N/A,FALSE,"field_ppg";#N/A,#N/A,FALSE,"ppg_shop";#N/A,#N/A,FALSE,"strl";#N/A,#N/A,FALSE,"tankages";#N/A,#N/A,FALSE,"gases"}</definedName>
    <definedName name="_WRN3" localSheetId="9" hidden="1">{#N/A,#N/A,FALSE,"consu_cover";#N/A,#N/A,FALSE,"consu_strategy";#N/A,#N/A,FALSE,"consu_flow";#N/A,#N/A,FALSE,"Summary_reqmt";#N/A,#N/A,FALSE,"field_ppg";#N/A,#N/A,FALSE,"ppg_shop";#N/A,#N/A,FALSE,"strl";#N/A,#N/A,FALSE,"tankages";#N/A,#N/A,FALSE,"gases"}</definedName>
    <definedName name="_WRN3" hidden="1">{#N/A,#N/A,FALSE,"consu_cover";#N/A,#N/A,FALSE,"consu_strategy";#N/A,#N/A,FALSE,"consu_flow";#N/A,#N/A,FALSE,"Summary_reqmt";#N/A,#N/A,FALSE,"field_ppg";#N/A,#N/A,FALSE,"ppg_shop";#N/A,#N/A,FALSE,"strl";#N/A,#N/A,FALSE,"tankages";#N/A,#N/A,FALSE,"gases"}</definedName>
    <definedName name="A">#REF!</definedName>
    <definedName name="A1_">#REF!</definedName>
    <definedName name="A10_">#REF!</definedName>
    <definedName name="A13_">#REF!</definedName>
    <definedName name="A2_">#REF!</definedName>
    <definedName name="A3_">#REF!</definedName>
    <definedName name="A4_">#REF!</definedName>
    <definedName name="A5_">#REF!</definedName>
    <definedName name="A6_">#REF!</definedName>
    <definedName name="A7_">#REF!</definedName>
    <definedName name="A8_">#REF!</definedName>
    <definedName name="A9_">#REF!</definedName>
    <definedName name="aa">#REF!</definedName>
    <definedName name="aaa">#REF!</definedName>
    <definedName name="aaaa" localSheetId="7"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aaaa" localSheetId="2"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aaaa" localSheetId="8"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aaaa" localSheetId="9"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aaaa"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aaaaaaa" localSheetId="7" hidden="1">{#N/A,#N/A,FALSE,"COVER1.XLS ";#N/A,#N/A,FALSE,"RACT1.XLS";#N/A,#N/A,FALSE,"RACT2.XLS";#N/A,#N/A,FALSE,"ECCMP";#N/A,#N/A,FALSE,"WELDER.XLS"}</definedName>
    <definedName name="aaaaaaa" localSheetId="2" hidden="1">{#N/A,#N/A,FALSE,"COVER1.XLS ";#N/A,#N/A,FALSE,"RACT1.XLS";#N/A,#N/A,FALSE,"RACT2.XLS";#N/A,#N/A,FALSE,"ECCMP";#N/A,#N/A,FALSE,"WELDER.XLS"}</definedName>
    <definedName name="aaaaaaa" localSheetId="8" hidden="1">{#N/A,#N/A,FALSE,"COVER1.XLS ";#N/A,#N/A,FALSE,"RACT1.XLS";#N/A,#N/A,FALSE,"RACT2.XLS";#N/A,#N/A,FALSE,"ECCMP";#N/A,#N/A,FALSE,"WELDER.XLS"}</definedName>
    <definedName name="aaaaaaa" localSheetId="9" hidden="1">{#N/A,#N/A,FALSE,"COVER1.XLS ";#N/A,#N/A,FALSE,"RACT1.XLS";#N/A,#N/A,FALSE,"RACT2.XLS";#N/A,#N/A,FALSE,"ECCMP";#N/A,#N/A,FALSE,"WELDER.XLS"}</definedName>
    <definedName name="aaaaaaa" hidden="1">{#N/A,#N/A,FALSE,"COVER1.XLS ";#N/A,#N/A,FALSE,"RACT1.XLS";#N/A,#N/A,FALSE,"RACT2.XLS";#N/A,#N/A,FALSE,"ECCMP";#N/A,#N/A,FALSE,"WELDER.XLS"}</definedName>
    <definedName name="aaaaaaaa">#REF!</definedName>
    <definedName name="aaaaaaaaaaaaaadddddd">#REF!</definedName>
    <definedName name="aaassssggg">#REF!</definedName>
    <definedName name="ab">#REF!</definedName>
    <definedName name="ABC" localSheetId="7" hidden="1">{#N/A,#N/A,FALSE,"COVER.XLS";#N/A,#N/A,FALSE,"RACT1.XLS";#N/A,#N/A,FALSE,"RACT2.XLS";#N/A,#N/A,FALSE,"ECCMP";#N/A,#N/A,FALSE,"WELDER.XLS"}</definedName>
    <definedName name="ABC" localSheetId="2" hidden="1">{#N/A,#N/A,FALSE,"COVER.XLS";#N/A,#N/A,FALSE,"RACT1.XLS";#N/A,#N/A,FALSE,"RACT2.XLS";#N/A,#N/A,FALSE,"ECCMP";#N/A,#N/A,FALSE,"WELDER.XLS"}</definedName>
    <definedName name="ABC" localSheetId="8" hidden="1">{#N/A,#N/A,FALSE,"COVER.XLS";#N/A,#N/A,FALSE,"RACT1.XLS";#N/A,#N/A,FALSE,"RACT2.XLS";#N/A,#N/A,FALSE,"ECCMP";#N/A,#N/A,FALSE,"WELDER.XLS"}</definedName>
    <definedName name="ABC" localSheetId="9" hidden="1">{#N/A,#N/A,FALSE,"COVER.XLS";#N/A,#N/A,FALSE,"RACT1.XLS";#N/A,#N/A,FALSE,"RACT2.XLS";#N/A,#N/A,FALSE,"ECCMP";#N/A,#N/A,FALSE,"WELDER.XLS"}</definedName>
    <definedName name="ABC" hidden="1">{#N/A,#N/A,FALSE,"COVER.XLS";#N/A,#N/A,FALSE,"RACT1.XLS";#N/A,#N/A,FALSE,"RACT2.XLS";#N/A,#N/A,FALSE,"ECCMP";#N/A,#N/A,FALSE,"WELDER.XLS"}</definedName>
    <definedName name="abddddd" localSheetId="7" hidden="1">{"peisbl",#N/A,FALSE,"PPMAN1";"pesub",#N/A,FALSE,"PPMAN1";"megisb",#N/A,FALSE,"MEGMAN";"megii",#N/A,FALSE,"MEGMAN";"arom1",#N/A,FALSE,"aroman";"cover",#N/A,FALSE,"COVER.XLS";"elec1",#N/A,FALSE,"WPR1";"fw",#N/A,FALSE,"OSBLMAN";"md",#N/A,FALSE,"OSBLMAN";"tf",#N/A,FALSE,"OSBLMAN";"elect3",#N/A,FALSE,"WPR1";"mrs1",#N/A,FALSE,"mrsman";"mrs2",#N/A,FALSE,"mrsman";"sp1",#N/A,FALSE,"SPRMAN";"sp2",#N/A,FALSE,"SPRMAN"}</definedName>
    <definedName name="abddddd" localSheetId="2" hidden="1">{"peisbl",#N/A,FALSE,"PPMAN1";"pesub",#N/A,FALSE,"PPMAN1";"megisb",#N/A,FALSE,"MEGMAN";"megii",#N/A,FALSE,"MEGMAN";"arom1",#N/A,FALSE,"aroman";"cover",#N/A,FALSE,"COVER.XLS";"elec1",#N/A,FALSE,"WPR1";"fw",#N/A,FALSE,"OSBLMAN";"md",#N/A,FALSE,"OSBLMAN";"tf",#N/A,FALSE,"OSBLMAN";"elect3",#N/A,FALSE,"WPR1";"mrs1",#N/A,FALSE,"mrsman";"mrs2",#N/A,FALSE,"mrsman";"sp1",#N/A,FALSE,"SPRMAN";"sp2",#N/A,FALSE,"SPRMAN"}</definedName>
    <definedName name="abddddd" localSheetId="8" hidden="1">{"peisbl",#N/A,FALSE,"PPMAN1";"pesub",#N/A,FALSE,"PPMAN1";"megisb",#N/A,FALSE,"MEGMAN";"megii",#N/A,FALSE,"MEGMAN";"arom1",#N/A,FALSE,"aroman";"cover",#N/A,FALSE,"COVER.XLS";"elec1",#N/A,FALSE,"WPR1";"fw",#N/A,FALSE,"OSBLMAN";"md",#N/A,FALSE,"OSBLMAN";"tf",#N/A,FALSE,"OSBLMAN";"elect3",#N/A,FALSE,"WPR1";"mrs1",#N/A,FALSE,"mrsman";"mrs2",#N/A,FALSE,"mrsman";"sp1",#N/A,FALSE,"SPRMAN";"sp2",#N/A,FALSE,"SPRMAN"}</definedName>
    <definedName name="abddddd" localSheetId="9" hidden="1">{"peisbl",#N/A,FALSE,"PPMAN1";"pesub",#N/A,FALSE,"PPMAN1";"megisb",#N/A,FALSE,"MEGMAN";"megii",#N/A,FALSE,"MEGMAN";"arom1",#N/A,FALSE,"aroman";"cover",#N/A,FALSE,"COVER.XLS";"elec1",#N/A,FALSE,"WPR1";"fw",#N/A,FALSE,"OSBLMAN";"md",#N/A,FALSE,"OSBLMAN";"tf",#N/A,FALSE,"OSBLMAN";"elect3",#N/A,FALSE,"WPR1";"mrs1",#N/A,FALSE,"mrsman";"mrs2",#N/A,FALSE,"mrsman";"sp1",#N/A,FALSE,"SPRMAN";"sp2",#N/A,FALSE,"SPRMAN"}</definedName>
    <definedName name="abddddd" hidden="1">{"peisbl",#N/A,FALSE,"PPMAN1";"pesub",#N/A,FALSE,"PPMAN1";"megisb",#N/A,FALSE,"MEGMAN";"megii",#N/A,FALSE,"MEGMAN";"arom1",#N/A,FALSE,"aroman";"cover",#N/A,FALSE,"COVER.XLS";"elec1",#N/A,FALSE,"WPR1";"fw",#N/A,FALSE,"OSBLMAN";"md",#N/A,FALSE,"OSBLMAN";"tf",#N/A,FALSE,"OSBLMAN";"elect3",#N/A,FALSE,"WPR1";"mrs1",#N/A,FALSE,"mrsman";"mrs2",#N/A,FALSE,"mrsman";"sp1",#N/A,FALSE,"SPRMAN";"sp2",#N/A,FALSE,"SPRMAN"}</definedName>
    <definedName name="adf" localSheetId="7" hidden="1">{#N/A,#N/A,FALSE,"COVER1.XLS ";#N/A,#N/A,FALSE,"RACT1.XLS";#N/A,#N/A,FALSE,"RACT2.XLS";#N/A,#N/A,FALSE,"ECCMP";#N/A,#N/A,FALSE,"WELDER.XLS"}</definedName>
    <definedName name="adf" localSheetId="2" hidden="1">{#N/A,#N/A,FALSE,"COVER1.XLS ";#N/A,#N/A,FALSE,"RACT1.XLS";#N/A,#N/A,FALSE,"RACT2.XLS";#N/A,#N/A,FALSE,"ECCMP";#N/A,#N/A,FALSE,"WELDER.XLS"}</definedName>
    <definedName name="adf" localSheetId="8" hidden="1">{#N/A,#N/A,FALSE,"COVER1.XLS ";#N/A,#N/A,FALSE,"RACT1.XLS";#N/A,#N/A,FALSE,"RACT2.XLS";#N/A,#N/A,FALSE,"ECCMP";#N/A,#N/A,FALSE,"WELDER.XLS"}</definedName>
    <definedName name="adf" localSheetId="9" hidden="1">{#N/A,#N/A,FALSE,"COVER1.XLS ";#N/A,#N/A,FALSE,"RACT1.XLS";#N/A,#N/A,FALSE,"RACT2.XLS";#N/A,#N/A,FALSE,"ECCMP";#N/A,#N/A,FALSE,"WELDER.XLS"}</definedName>
    <definedName name="adf" hidden="1">{#N/A,#N/A,FALSE,"COVER1.XLS ";#N/A,#N/A,FALSE,"RACT1.XLS";#N/A,#N/A,FALSE,"RACT2.XLS";#N/A,#N/A,FALSE,"ECCMP";#N/A,#N/A,FALSE,"WELDER.XLS"}</definedName>
    <definedName name="ADL.63">[23]Addl.40!$A$38:$I$284</definedName>
    <definedName name="adsa" hidden="1">#REF!</definedName>
    <definedName name="agri">#REF!</definedName>
    <definedName name="agricalcopt">'[24]Input Sheet'!$G$19</definedName>
    <definedName name="allocation" hidden="1">#REF!</definedName>
    <definedName name="AMC">#REF!</definedName>
    <definedName name="arrintrst" localSheetId="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arrintrst" localSheetId="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arrintrst" localSheetId="8"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arrintrst" localSheetId="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arrintrst"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as">#REF!</definedName>
    <definedName name="AS2DocOpenMode" hidden="1">"AS2DocumentEdit"</definedName>
    <definedName name="asd">#REF!</definedName>
    <definedName name="asdasd">'[25]04REL'!#REF!</definedName>
    <definedName name="asdASDSA">#REF!</definedName>
    <definedName name="assa" localSheetId="7"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assa" localSheetId="2"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assa" localSheetId="8"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assa" localSheetId="9"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assa"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asss">#REF!</definedName>
    <definedName name="asst_cost">#REF!</definedName>
    <definedName name="ASSUMPTIONS">#REF!</definedName>
    <definedName name="ATC_MoP" hidden="1">#REF!</definedName>
    <definedName name="ÅtkZ_Hkou__nsgjknwu">#REF!</definedName>
    <definedName name="AUG" hidden="1">#REF!</definedName>
    <definedName name="AUX">'[12]Executive Summary -Thermal'!$A$4:$H$95</definedName>
    <definedName name="B" localSheetId="7"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B" localSheetId="2"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B" localSheetId="8"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B" localSheetId="9"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B"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Balancesheet">#REF!</definedName>
    <definedName name="BaseFiscal">[26]Select!$J$44</definedName>
    <definedName name="BaseYear">#REF!</definedName>
    <definedName name="bbbbbbbb">#REF!</definedName>
    <definedName name="Beg_Bal">#REF!</definedName>
    <definedName name="BH">'[2]STN WISE EMR'!#REF!</definedName>
    <definedName name="BHP">'[27]Rev Summary'!$T$1</definedName>
    <definedName name="BR_Resou">[28]ecc_res!#REF!</definedName>
    <definedName name="BRH">'[2]STN WISE EMR'!#REF!</definedName>
    <definedName name="BSP_LSCH">#REF!</definedName>
    <definedName name="budget" localSheetId="7" hidden="1">{#N/A,#N/A,FALSE,"1.1";#N/A,#N/A,FALSE,"1.1a";#N/A,#N/A,FALSE,"1.1b";#N/A,#N/A,FALSE,"1.1c";#N/A,#N/A,FALSE,"1.1e";#N/A,#N/A,FALSE,"1.1f";#N/A,#N/A,FALSE,"1.1g";#N/A,#N/A,FALSE,"1.1h_T";#N/A,#N/A,FALSE,"1.1h_D";#N/A,#N/A,FALSE,"1.2";#N/A,#N/A,FALSE,"1.3";#N/A,#N/A,FALSE,"1.3b";#N/A,#N/A,FALSE,"1.4";#N/A,#N/A,FALSE,"1.5";#N/A,#N/A,FALSE,"1.6";#N/A,#N/A,FALSE,"2.1";#N/A,#N/A,FALSE,"SOD";#N/A,#N/A,FALSE,"OL";#N/A,#N/A,FALSE,"CF"}</definedName>
    <definedName name="budget" localSheetId="2" hidden="1">{#N/A,#N/A,FALSE,"1.1";#N/A,#N/A,FALSE,"1.1a";#N/A,#N/A,FALSE,"1.1b";#N/A,#N/A,FALSE,"1.1c";#N/A,#N/A,FALSE,"1.1e";#N/A,#N/A,FALSE,"1.1f";#N/A,#N/A,FALSE,"1.1g";#N/A,#N/A,FALSE,"1.1h_T";#N/A,#N/A,FALSE,"1.1h_D";#N/A,#N/A,FALSE,"1.2";#N/A,#N/A,FALSE,"1.3";#N/A,#N/A,FALSE,"1.3b";#N/A,#N/A,FALSE,"1.4";#N/A,#N/A,FALSE,"1.5";#N/A,#N/A,FALSE,"1.6";#N/A,#N/A,FALSE,"2.1";#N/A,#N/A,FALSE,"SOD";#N/A,#N/A,FALSE,"OL";#N/A,#N/A,FALSE,"CF"}</definedName>
    <definedName name="budget" localSheetId="8" hidden="1">{#N/A,#N/A,FALSE,"1.1";#N/A,#N/A,FALSE,"1.1a";#N/A,#N/A,FALSE,"1.1b";#N/A,#N/A,FALSE,"1.1c";#N/A,#N/A,FALSE,"1.1e";#N/A,#N/A,FALSE,"1.1f";#N/A,#N/A,FALSE,"1.1g";#N/A,#N/A,FALSE,"1.1h_T";#N/A,#N/A,FALSE,"1.1h_D";#N/A,#N/A,FALSE,"1.2";#N/A,#N/A,FALSE,"1.3";#N/A,#N/A,FALSE,"1.3b";#N/A,#N/A,FALSE,"1.4";#N/A,#N/A,FALSE,"1.5";#N/A,#N/A,FALSE,"1.6";#N/A,#N/A,FALSE,"2.1";#N/A,#N/A,FALSE,"SOD";#N/A,#N/A,FALSE,"OL";#N/A,#N/A,FALSE,"CF"}</definedName>
    <definedName name="budget" localSheetId="9" hidden="1">{#N/A,#N/A,FALSE,"1.1";#N/A,#N/A,FALSE,"1.1a";#N/A,#N/A,FALSE,"1.1b";#N/A,#N/A,FALSE,"1.1c";#N/A,#N/A,FALSE,"1.1e";#N/A,#N/A,FALSE,"1.1f";#N/A,#N/A,FALSE,"1.1g";#N/A,#N/A,FALSE,"1.1h_T";#N/A,#N/A,FALSE,"1.1h_D";#N/A,#N/A,FALSE,"1.2";#N/A,#N/A,FALSE,"1.3";#N/A,#N/A,FALSE,"1.3b";#N/A,#N/A,FALSE,"1.4";#N/A,#N/A,FALSE,"1.5";#N/A,#N/A,FALSE,"1.6";#N/A,#N/A,FALSE,"2.1";#N/A,#N/A,FALSE,"SOD";#N/A,#N/A,FALSE,"OL";#N/A,#N/A,FALSE,"CF"}</definedName>
    <definedName name="budget" hidden="1">{#N/A,#N/A,FALSE,"1.1";#N/A,#N/A,FALSE,"1.1a";#N/A,#N/A,FALSE,"1.1b";#N/A,#N/A,FALSE,"1.1c";#N/A,#N/A,FALSE,"1.1e";#N/A,#N/A,FALSE,"1.1f";#N/A,#N/A,FALSE,"1.1g";#N/A,#N/A,FALSE,"1.1h_T";#N/A,#N/A,FALSE,"1.1h_D";#N/A,#N/A,FALSE,"1.2";#N/A,#N/A,FALSE,"1.3";#N/A,#N/A,FALSE,"1.3b";#N/A,#N/A,FALSE,"1.4";#N/A,#N/A,FALSE,"1.5";#N/A,#N/A,FALSE,"1.6";#N/A,#N/A,FALSE,"2.1";#N/A,#N/A,FALSE,"SOD";#N/A,#N/A,FALSE,"OL";#N/A,#N/A,FALSE,"CF"}</definedName>
    <definedName name="BUS">#REF!</definedName>
    <definedName name="C_DSC">#REF!</definedName>
    <definedName name="Cap_add_and_loss_assumptions">#REF!</definedName>
    <definedName name="caprate1">'[29]Input Sheet'!$D$211</definedName>
    <definedName name="caprate2">'[29]Input Sheet'!$E$211</definedName>
    <definedName name="caprate3">'[29]Input Sheet'!$F$211</definedName>
    <definedName name="CASHFLOW">#REF!</definedName>
    <definedName name="CDGD">'[30]C.S.GENERATION'!#REF!</definedName>
    <definedName name="cdu" localSheetId="7" hidden="1">{#N/A,#N/A,FALSE,"COVER.XLS";#N/A,#N/A,FALSE,"RACT1.XLS";#N/A,#N/A,FALSE,"RACT2.XLS";#N/A,#N/A,FALSE,"ECCMP";#N/A,#N/A,FALSE,"WELDER.XLS"}</definedName>
    <definedName name="cdu" localSheetId="2" hidden="1">{#N/A,#N/A,FALSE,"COVER.XLS";#N/A,#N/A,FALSE,"RACT1.XLS";#N/A,#N/A,FALSE,"RACT2.XLS";#N/A,#N/A,FALSE,"ECCMP";#N/A,#N/A,FALSE,"WELDER.XLS"}</definedName>
    <definedName name="cdu" localSheetId="8" hidden="1">{#N/A,#N/A,FALSE,"COVER.XLS";#N/A,#N/A,FALSE,"RACT1.XLS";#N/A,#N/A,FALSE,"RACT2.XLS";#N/A,#N/A,FALSE,"ECCMP";#N/A,#N/A,FALSE,"WELDER.XLS"}</definedName>
    <definedName name="cdu" localSheetId="9" hidden="1">{#N/A,#N/A,FALSE,"COVER.XLS";#N/A,#N/A,FALSE,"RACT1.XLS";#N/A,#N/A,FALSE,"RACT2.XLS";#N/A,#N/A,FALSE,"ECCMP";#N/A,#N/A,FALSE,"WELDER.XLS"}</definedName>
    <definedName name="cdu" hidden="1">{#N/A,#N/A,FALSE,"COVER.XLS";#N/A,#N/A,FALSE,"RACT1.XLS";#N/A,#N/A,FALSE,"RACT2.XLS";#N/A,#N/A,FALSE,"ECCMP";#N/A,#N/A,FALSE,"WELDER.XLS"}</definedName>
    <definedName name="ch">[31]Input_Gen!$A$2</definedName>
    <definedName name="cisco_dscnt">#REF!</definedName>
    <definedName name="COAL">'[12]Executive Summary -Thermal'!$A$4:$H$96</definedName>
    <definedName name="Complex">[32]Input!$A$119:$B$129</definedName>
    <definedName name="Connec1">'[33]Physical Data'!$G$2</definedName>
    <definedName name="Connec2">'[33]Physical Data'!$J$2</definedName>
    <definedName name="Connec3">#REF!</definedName>
    <definedName name="Connec4">#REF!</definedName>
    <definedName name="Connec5">#REF!</definedName>
    <definedName name="Connected_Load">#REF!</definedName>
    <definedName name="Connected_Load1">#REF!</definedName>
    <definedName name="Connected_Load2">#REF!</definedName>
    <definedName name="Cons_number_Col_Ind">[34]Sales_Summary!$S$2</definedName>
    <definedName name="Cons1">'[33]Physical Data'!$F$2</definedName>
    <definedName name="Cons2">'[33]Physical Data'!$I$2</definedName>
    <definedName name="Cons3">#REF!</definedName>
    <definedName name="Cons4">#REF!</definedName>
    <definedName name="Cons5">#REF!</definedName>
    <definedName name="Consumer1">#REF!</definedName>
    <definedName name="Consumer2">#REF!</definedName>
    <definedName name="Consumers">#REF!</definedName>
    <definedName name="Consumers2">#REF!</definedName>
    <definedName name="contracted" localSheetId="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contracted" localSheetId="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contracted" localSheetId="8"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contracted" localSheetId="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contracted"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Conusmer">#REF!</definedName>
    <definedName name="Conusmers">#REF!</definedName>
    <definedName name="CR">[1]DLC!$GS$40:$HM$87</definedName>
    <definedName name="CRIT" localSheetId="7" hidden="1">{#N/A,#N/A,FALSE,"consu_cover";#N/A,#N/A,FALSE,"consu_strategy";#N/A,#N/A,FALSE,"consu_flow";#N/A,#N/A,FALSE,"Summary_reqmt";#N/A,#N/A,FALSE,"field_ppg";#N/A,#N/A,FALSE,"ppg_shop";#N/A,#N/A,FALSE,"strl";#N/A,#N/A,FALSE,"tankages";#N/A,#N/A,FALSE,"gases"}</definedName>
    <definedName name="CRIT" localSheetId="2" hidden="1">{#N/A,#N/A,FALSE,"consu_cover";#N/A,#N/A,FALSE,"consu_strategy";#N/A,#N/A,FALSE,"consu_flow";#N/A,#N/A,FALSE,"Summary_reqmt";#N/A,#N/A,FALSE,"field_ppg";#N/A,#N/A,FALSE,"ppg_shop";#N/A,#N/A,FALSE,"strl";#N/A,#N/A,FALSE,"tankages";#N/A,#N/A,FALSE,"gases"}</definedName>
    <definedName name="CRIT" localSheetId="8" hidden="1">{#N/A,#N/A,FALSE,"consu_cover";#N/A,#N/A,FALSE,"consu_strategy";#N/A,#N/A,FALSE,"consu_flow";#N/A,#N/A,FALSE,"Summary_reqmt";#N/A,#N/A,FALSE,"field_ppg";#N/A,#N/A,FALSE,"ppg_shop";#N/A,#N/A,FALSE,"strl";#N/A,#N/A,FALSE,"tankages";#N/A,#N/A,FALSE,"gases"}</definedName>
    <definedName name="CRIT" localSheetId="9" hidden="1">{#N/A,#N/A,FALSE,"consu_cover";#N/A,#N/A,FALSE,"consu_strategy";#N/A,#N/A,FALSE,"consu_flow";#N/A,#N/A,FALSE,"Summary_reqmt";#N/A,#N/A,FALSE,"field_ppg";#N/A,#N/A,FALSE,"ppg_shop";#N/A,#N/A,FALSE,"strl";#N/A,#N/A,FALSE,"tankages";#N/A,#N/A,FALSE,"gases"}</definedName>
    <definedName name="CRIT" hidden="1">{#N/A,#N/A,FALSE,"consu_cover";#N/A,#N/A,FALSE,"consu_strategy";#N/A,#N/A,FALSE,"consu_flow";#N/A,#N/A,FALSE,"Summary_reqmt";#N/A,#N/A,FALSE,"field_ppg";#N/A,#N/A,FALSE,"ppg_shop";#N/A,#N/A,FALSE,"strl";#N/A,#N/A,FALSE,"tankages";#N/A,#N/A,FALSE,"gases"}</definedName>
    <definedName name="_xlnm.Criteria">[1]DLC!$GS$304:$HF$305</definedName>
    <definedName name="CRITICAL" localSheetId="7" hidden="1">{#N/A,#N/A,FALSE,"consu_cover";#N/A,#N/A,FALSE,"consu_strategy";#N/A,#N/A,FALSE,"consu_flow";#N/A,#N/A,FALSE,"Summary_reqmt";#N/A,#N/A,FALSE,"field_ppg";#N/A,#N/A,FALSE,"ppg_shop";#N/A,#N/A,FALSE,"strl";#N/A,#N/A,FALSE,"tankages";#N/A,#N/A,FALSE,"gases"}</definedName>
    <definedName name="CRITICAL" localSheetId="2" hidden="1">{#N/A,#N/A,FALSE,"consu_cover";#N/A,#N/A,FALSE,"consu_strategy";#N/A,#N/A,FALSE,"consu_flow";#N/A,#N/A,FALSE,"Summary_reqmt";#N/A,#N/A,FALSE,"field_ppg";#N/A,#N/A,FALSE,"ppg_shop";#N/A,#N/A,FALSE,"strl";#N/A,#N/A,FALSE,"tankages";#N/A,#N/A,FALSE,"gases"}</definedName>
    <definedName name="CRITICAL" localSheetId="8" hidden="1">{#N/A,#N/A,FALSE,"consu_cover";#N/A,#N/A,FALSE,"consu_strategy";#N/A,#N/A,FALSE,"consu_flow";#N/A,#N/A,FALSE,"Summary_reqmt";#N/A,#N/A,FALSE,"field_ppg";#N/A,#N/A,FALSE,"ppg_shop";#N/A,#N/A,FALSE,"strl";#N/A,#N/A,FALSE,"tankages";#N/A,#N/A,FALSE,"gases"}</definedName>
    <definedName name="CRITICAL" localSheetId="9" hidden="1">{#N/A,#N/A,FALSE,"consu_cover";#N/A,#N/A,FALSE,"consu_strategy";#N/A,#N/A,FALSE,"consu_flow";#N/A,#N/A,FALSE,"Summary_reqmt";#N/A,#N/A,FALSE,"field_ppg";#N/A,#N/A,FALSE,"ppg_shop";#N/A,#N/A,FALSE,"strl";#N/A,#N/A,FALSE,"tankages";#N/A,#N/A,FALSE,"gases"}</definedName>
    <definedName name="CRITICAL" hidden="1">{#N/A,#N/A,FALSE,"consu_cover";#N/A,#N/A,FALSE,"consu_strategy";#N/A,#N/A,FALSE,"consu_flow";#N/A,#N/A,FALSE,"Summary_reqmt";#N/A,#N/A,FALSE,"field_ppg";#N/A,#N/A,FALSE,"ppg_shop";#N/A,#N/A,FALSE,"strl";#N/A,#N/A,FALSE,"tankages";#N/A,#N/A,FALSE,"gases"}</definedName>
    <definedName name="crore">[35]General!$A$7</definedName>
    <definedName name="Crores">10000000</definedName>
    <definedName name="CSMPD">'[30]C.S.GENERATION'!#REF!</definedName>
    <definedName name="CURR_LIB">#REF!</definedName>
    <definedName name="Current">'[36]Licensee Information'!$G$30</definedName>
    <definedName name="CURVE" localSheetId="7" hidden="1">{#N/A,#N/A,FALSE,"COVER1.XLS ";#N/A,#N/A,FALSE,"RACT1.XLS";#N/A,#N/A,FALSE,"RACT2.XLS";#N/A,#N/A,FALSE,"ECCMP";#N/A,#N/A,FALSE,"WELDER.XLS"}</definedName>
    <definedName name="CURVE" localSheetId="2" hidden="1">{#N/A,#N/A,FALSE,"COVER1.XLS ";#N/A,#N/A,FALSE,"RACT1.XLS";#N/A,#N/A,FALSE,"RACT2.XLS";#N/A,#N/A,FALSE,"ECCMP";#N/A,#N/A,FALSE,"WELDER.XLS"}</definedName>
    <definedName name="CURVE" localSheetId="8" hidden="1">{#N/A,#N/A,FALSE,"COVER1.XLS ";#N/A,#N/A,FALSE,"RACT1.XLS";#N/A,#N/A,FALSE,"RACT2.XLS";#N/A,#N/A,FALSE,"ECCMP";#N/A,#N/A,FALSE,"WELDER.XLS"}</definedName>
    <definedName name="CURVE" localSheetId="9" hidden="1">{#N/A,#N/A,FALSE,"COVER1.XLS ";#N/A,#N/A,FALSE,"RACT1.XLS";#N/A,#N/A,FALSE,"RACT2.XLS";#N/A,#N/A,FALSE,"ECCMP";#N/A,#N/A,FALSE,"WELDER.XLS"}</definedName>
    <definedName name="CURVE" hidden="1">{#N/A,#N/A,FALSE,"COVER1.XLS ";#N/A,#N/A,FALSE,"RACT1.XLS";#N/A,#N/A,FALSE,"RACT2.XLS";#N/A,#N/A,FALSE,"ECCMP";#N/A,#N/A,FALSE,"WELDER.XLS"}</definedName>
    <definedName name="CustFY03">#REF!</definedName>
    <definedName name="cwipcaprate1">'[29]Input Sheet'!$D$213</definedName>
    <definedName name="cwipcaprate2">'[29]Input Sheet'!$E$213</definedName>
    <definedName name="cwipcaprate3">'[29]Input Sheet'!$F$213</definedName>
    <definedName name="D">#N/A</definedName>
    <definedName name="D_T">'[37]Discom Details'!$F$721</definedName>
    <definedName name="Data">#REF!</definedName>
    <definedName name="Data1">#REF!</definedName>
    <definedName name="DATA10">#REF!</definedName>
    <definedName name="DATA11">#REF!</definedName>
    <definedName name="DATA12">#REF!</definedName>
    <definedName name="DATA13">#REF!</definedName>
    <definedName name="DATA14">#REF!</definedName>
    <definedName name="DATA15">#REF!</definedName>
    <definedName name="DATA16">#REF!</definedName>
    <definedName name="DATA19">#REF!</definedName>
    <definedName name="Data2">#REF!</definedName>
    <definedName name="DATA20">#REF!</definedName>
    <definedName name="DATA3">#REF!</definedName>
    <definedName name="DATA4">#REF!</definedName>
    <definedName name="DATA5">#REF!</definedName>
    <definedName name="DATA6">#REF!</definedName>
    <definedName name="DATA7">#REF!</definedName>
    <definedName name="DATA8">#REF!</definedName>
    <definedName name="DATA9">#REF!</definedName>
    <definedName name="dataarea">#REF!</definedName>
    <definedName name="_xlnm.Database">#REF!</definedName>
    <definedName name="DateTimeStamp">#REF!</definedName>
    <definedName name="DB_EDiv">#REF!</definedName>
    <definedName name="DB_PDist">[38]Admin!$B$9:$BV$78</definedName>
    <definedName name="DB_PDiv">[39]Admin!$B$92:$AU$108</definedName>
    <definedName name="DBFY03">#REF!</definedName>
    <definedName name="dbn_assts">[40]Sheet1!$A$1508:$Q$1541</definedName>
    <definedName name="dcd">#REF!</definedName>
    <definedName name="dd">#REF!</definedName>
    <definedName name="DDDD">#REF!</definedName>
    <definedName name="dddddddddddddd">#REF!</definedName>
    <definedName name="dddddddddddddddddddd">#REF!</definedName>
    <definedName name="ddddddddfffff">#REF!</definedName>
    <definedName name="ddffffff">#REF!</definedName>
    <definedName name="DdPF">#REF!</definedName>
    <definedName name="Debtors">#REF!</definedName>
    <definedName name="Demographic_data">#REF!</definedName>
    <definedName name="DER" localSheetId="7" hidden="1">{#N/A,#N/A,FALSE,"COVER.XLS";#N/A,#N/A,FALSE,"RACT1.XLS";#N/A,#N/A,FALSE,"RACT2.XLS";#N/A,#N/A,FALSE,"ECCMP";#N/A,#N/A,FALSE,"WELDER.XLS"}</definedName>
    <definedName name="DER" localSheetId="2" hidden="1">{#N/A,#N/A,FALSE,"COVER.XLS";#N/A,#N/A,FALSE,"RACT1.XLS";#N/A,#N/A,FALSE,"RACT2.XLS";#N/A,#N/A,FALSE,"ECCMP";#N/A,#N/A,FALSE,"WELDER.XLS"}</definedName>
    <definedName name="DER" localSheetId="8" hidden="1">{#N/A,#N/A,FALSE,"COVER.XLS";#N/A,#N/A,FALSE,"RACT1.XLS";#N/A,#N/A,FALSE,"RACT2.XLS";#N/A,#N/A,FALSE,"ECCMP";#N/A,#N/A,FALSE,"WELDER.XLS"}</definedName>
    <definedName name="DER" localSheetId="9" hidden="1">{#N/A,#N/A,FALSE,"COVER.XLS";#N/A,#N/A,FALSE,"RACT1.XLS";#N/A,#N/A,FALSE,"RACT2.XLS";#N/A,#N/A,FALSE,"ECCMP";#N/A,#N/A,FALSE,"WELDER.XLS"}</definedName>
    <definedName name="DER" hidden="1">{#N/A,#N/A,FALSE,"COVER.XLS";#N/A,#N/A,FALSE,"RACT1.XLS";#N/A,#N/A,FALSE,"RACT2.XLS";#N/A,#N/A,FALSE,"ECCMP";#N/A,#N/A,FALSE,"WELDER.XLS"}</definedName>
    <definedName name="DERC" localSheetId="7" hidden="1">{#N/A,#N/A,FALSE,"COVER1.XLS ";#N/A,#N/A,FALSE,"RACT1.XLS";#N/A,#N/A,FALSE,"RACT2.XLS";#N/A,#N/A,FALSE,"ECCMP";#N/A,#N/A,FALSE,"WELDER.XLS"}</definedName>
    <definedName name="DERC" localSheetId="2" hidden="1">{#N/A,#N/A,FALSE,"COVER1.XLS ";#N/A,#N/A,FALSE,"RACT1.XLS";#N/A,#N/A,FALSE,"RACT2.XLS";#N/A,#N/A,FALSE,"ECCMP";#N/A,#N/A,FALSE,"WELDER.XLS"}</definedName>
    <definedName name="DERC" localSheetId="8" hidden="1">{#N/A,#N/A,FALSE,"COVER1.XLS ";#N/A,#N/A,FALSE,"RACT1.XLS";#N/A,#N/A,FALSE,"RACT2.XLS";#N/A,#N/A,FALSE,"ECCMP";#N/A,#N/A,FALSE,"WELDER.XLS"}</definedName>
    <definedName name="DERC" localSheetId="9" hidden="1">{#N/A,#N/A,FALSE,"COVER1.XLS ";#N/A,#N/A,FALSE,"RACT1.XLS";#N/A,#N/A,FALSE,"RACT2.XLS";#N/A,#N/A,FALSE,"ECCMP";#N/A,#N/A,FALSE,"WELDER.XLS"}</definedName>
    <definedName name="DERC" hidden="1">{#N/A,#N/A,FALSE,"COVER1.XLS ";#N/A,#N/A,FALSE,"RACT1.XLS";#N/A,#N/A,FALSE,"RACT2.XLS";#N/A,#N/A,FALSE,"ECCMP";#N/A,#N/A,FALSE,"WELDER.XLS"}</definedName>
    <definedName name="DETAILS1_ADDRESS" hidden="1">[41]XLR_NoRangeSheet!$C$7</definedName>
    <definedName name="DETAILS1_FINYEAR" hidden="1">[41]XLR_NoRangeSheet!$F$7</definedName>
    <definedName name="DETAILS1_PFNO" hidden="1">[41]XLR_NoRangeSheet!$D$7</definedName>
    <definedName name="DETAILS2_AC21RATE" hidden="1">[41]XLR_NoRangeSheet!$F$8</definedName>
    <definedName name="DETAILS2_AC22RATE" hidden="1">[41]XLR_NoRangeSheet!$G$8</definedName>
    <definedName name="DETAILS2_CNT" hidden="1">[41]XLR_NoRangeSheet!$C$8</definedName>
    <definedName name="DETAILS2_EMPRATE" hidden="1">[41]XLR_NoRangeSheet!$E$8</definedName>
    <definedName name="DETAILS2_SATRATE" hidden="1">[41]XLR_NoRangeSheet!$D$8</definedName>
    <definedName name="DETAILS2_TOT" hidden="1">[41]XLR_NoRangeSheet!$B$8</definedName>
    <definedName name="Device">[42]list!$F$2:$F$26</definedName>
    <definedName name="df" localSheetId="7"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df" localSheetId="2"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df" localSheetId="8"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df" localSheetId="9"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df"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dfdsfd">#REF!</definedName>
    <definedName name="dgfgfd" localSheetId="7" hidden="1">{#N/A,#N/A,FALSE,"COVER.XLS";#N/A,#N/A,FALSE,"RACT1.XLS";#N/A,#N/A,FALSE,"RACT2.XLS";#N/A,#N/A,FALSE,"ECCMP";#N/A,#N/A,FALSE,"WELDER.XLS"}</definedName>
    <definedName name="dgfgfd" localSheetId="2" hidden="1">{#N/A,#N/A,FALSE,"COVER.XLS";#N/A,#N/A,FALSE,"RACT1.XLS";#N/A,#N/A,FALSE,"RACT2.XLS";#N/A,#N/A,FALSE,"ECCMP";#N/A,#N/A,FALSE,"WELDER.XLS"}</definedName>
    <definedName name="dgfgfd" localSheetId="8" hidden="1">{#N/A,#N/A,FALSE,"COVER.XLS";#N/A,#N/A,FALSE,"RACT1.XLS";#N/A,#N/A,FALSE,"RACT2.XLS";#N/A,#N/A,FALSE,"ECCMP";#N/A,#N/A,FALSE,"WELDER.XLS"}</definedName>
    <definedName name="dgfgfd" localSheetId="9" hidden="1">{#N/A,#N/A,FALSE,"COVER.XLS";#N/A,#N/A,FALSE,"RACT1.XLS";#N/A,#N/A,FALSE,"RACT2.XLS";#N/A,#N/A,FALSE,"ECCMP";#N/A,#N/A,FALSE,"WELDER.XLS"}</definedName>
    <definedName name="dgfgfd" hidden="1">{#N/A,#N/A,FALSE,"COVER.XLS";#N/A,#N/A,FALSE,"RACT1.XLS";#N/A,#N/A,FALSE,"RACT2.XLS";#N/A,#N/A,FALSE,"ECCMP";#N/A,#N/A,FALSE,"WELDER.XLS"}</definedName>
    <definedName name="Discom1F1">#REF!</definedName>
    <definedName name="Discom1F2">#REF!</definedName>
    <definedName name="Discom1F3">#REF!</definedName>
    <definedName name="Discom1F4">#REF!</definedName>
    <definedName name="Discom1F6">#REF!</definedName>
    <definedName name="discom1s">#REF!</definedName>
    <definedName name="Discom2F1">#REF!</definedName>
    <definedName name="Discom2F2">#REF!</definedName>
    <definedName name="Discom2F3">#REF!</definedName>
    <definedName name="Discom2F4">#REF!</definedName>
    <definedName name="Discom2F6">#REF!</definedName>
    <definedName name="DIV">#REF!</definedName>
    <definedName name="DivTB">#REF!</definedName>
    <definedName name="dom">#REF!</definedName>
    <definedName name="dpc">'[43]dpc cost'!$D$1</definedName>
    <definedName name="dr" localSheetId="7" hidden="1">{#N/A,#N/A,FALSE,"COVER1.XLS ";#N/A,#N/A,FALSE,"RACT1.XLS";#N/A,#N/A,FALSE,"RACT2.XLS";#N/A,#N/A,FALSE,"ECCMP";#N/A,#N/A,FALSE,"WELDER.XLS"}</definedName>
    <definedName name="dr" localSheetId="2" hidden="1">{#N/A,#N/A,FALSE,"COVER1.XLS ";#N/A,#N/A,FALSE,"RACT1.XLS";#N/A,#N/A,FALSE,"RACT2.XLS";#N/A,#N/A,FALSE,"ECCMP";#N/A,#N/A,FALSE,"WELDER.XLS"}</definedName>
    <definedName name="dr" localSheetId="8" hidden="1">{#N/A,#N/A,FALSE,"COVER1.XLS ";#N/A,#N/A,FALSE,"RACT1.XLS";#N/A,#N/A,FALSE,"RACT2.XLS";#N/A,#N/A,FALSE,"ECCMP";#N/A,#N/A,FALSE,"WELDER.XLS"}</definedName>
    <definedName name="dr" localSheetId="9" hidden="1">{#N/A,#N/A,FALSE,"COVER1.XLS ";#N/A,#N/A,FALSE,"RACT1.XLS";#N/A,#N/A,FALSE,"RACT2.XLS";#N/A,#N/A,FALSE,"ECCMP";#N/A,#N/A,FALSE,"WELDER.XLS"}</definedName>
    <definedName name="dr" hidden="1">{#N/A,#N/A,FALSE,"COVER1.XLS ";#N/A,#N/A,FALSE,"RACT1.XLS";#N/A,#N/A,FALSE,"RACT2.XLS";#N/A,#N/A,FALSE,"ECCMP";#N/A,#N/A,FALSE,"WELDER.XLS"}</definedName>
    <definedName name="ds" localSheetId="7" hidden="1">{#N/A,#N/A,FALSE,"1.1";#N/A,#N/A,FALSE,"1.1a";#N/A,#N/A,FALSE,"1.1b";#N/A,#N/A,FALSE,"1.1c";#N/A,#N/A,FALSE,"1.1e";#N/A,#N/A,FALSE,"1.1f";#N/A,#N/A,FALSE,"1.1g";#N/A,#N/A,FALSE,"1.1h_T";#N/A,#N/A,FALSE,"1.1h_D";#N/A,#N/A,FALSE,"1.2";#N/A,#N/A,FALSE,"1.3";#N/A,#N/A,FALSE,"1.3b";#N/A,#N/A,FALSE,"1.4";#N/A,#N/A,FALSE,"1.5";#N/A,#N/A,FALSE,"1.6";#N/A,#N/A,FALSE,"2.1";#N/A,#N/A,FALSE,"SOD";#N/A,#N/A,FALSE,"OL";#N/A,#N/A,FALSE,"CF"}</definedName>
    <definedName name="ds" localSheetId="2" hidden="1">{#N/A,#N/A,FALSE,"1.1";#N/A,#N/A,FALSE,"1.1a";#N/A,#N/A,FALSE,"1.1b";#N/A,#N/A,FALSE,"1.1c";#N/A,#N/A,FALSE,"1.1e";#N/A,#N/A,FALSE,"1.1f";#N/A,#N/A,FALSE,"1.1g";#N/A,#N/A,FALSE,"1.1h_T";#N/A,#N/A,FALSE,"1.1h_D";#N/A,#N/A,FALSE,"1.2";#N/A,#N/A,FALSE,"1.3";#N/A,#N/A,FALSE,"1.3b";#N/A,#N/A,FALSE,"1.4";#N/A,#N/A,FALSE,"1.5";#N/A,#N/A,FALSE,"1.6";#N/A,#N/A,FALSE,"2.1";#N/A,#N/A,FALSE,"SOD";#N/A,#N/A,FALSE,"OL";#N/A,#N/A,FALSE,"CF"}</definedName>
    <definedName name="ds" localSheetId="8" hidden="1">{#N/A,#N/A,FALSE,"1.1";#N/A,#N/A,FALSE,"1.1a";#N/A,#N/A,FALSE,"1.1b";#N/A,#N/A,FALSE,"1.1c";#N/A,#N/A,FALSE,"1.1e";#N/A,#N/A,FALSE,"1.1f";#N/A,#N/A,FALSE,"1.1g";#N/A,#N/A,FALSE,"1.1h_T";#N/A,#N/A,FALSE,"1.1h_D";#N/A,#N/A,FALSE,"1.2";#N/A,#N/A,FALSE,"1.3";#N/A,#N/A,FALSE,"1.3b";#N/A,#N/A,FALSE,"1.4";#N/A,#N/A,FALSE,"1.5";#N/A,#N/A,FALSE,"1.6";#N/A,#N/A,FALSE,"2.1";#N/A,#N/A,FALSE,"SOD";#N/A,#N/A,FALSE,"OL";#N/A,#N/A,FALSE,"CF"}</definedName>
    <definedName name="ds" localSheetId="9" hidden="1">{#N/A,#N/A,FALSE,"1.1";#N/A,#N/A,FALSE,"1.1a";#N/A,#N/A,FALSE,"1.1b";#N/A,#N/A,FALSE,"1.1c";#N/A,#N/A,FALSE,"1.1e";#N/A,#N/A,FALSE,"1.1f";#N/A,#N/A,FALSE,"1.1g";#N/A,#N/A,FALSE,"1.1h_T";#N/A,#N/A,FALSE,"1.1h_D";#N/A,#N/A,FALSE,"1.2";#N/A,#N/A,FALSE,"1.3";#N/A,#N/A,FALSE,"1.3b";#N/A,#N/A,FALSE,"1.4";#N/A,#N/A,FALSE,"1.5";#N/A,#N/A,FALSE,"1.6";#N/A,#N/A,FALSE,"2.1";#N/A,#N/A,FALSE,"SOD";#N/A,#N/A,FALSE,"OL";#N/A,#N/A,FALSE,"CF"}</definedName>
    <definedName name="ds" hidden="1">{#N/A,#N/A,FALSE,"1.1";#N/A,#N/A,FALSE,"1.1a";#N/A,#N/A,FALSE,"1.1b";#N/A,#N/A,FALSE,"1.1c";#N/A,#N/A,FALSE,"1.1e";#N/A,#N/A,FALSE,"1.1f";#N/A,#N/A,FALSE,"1.1g";#N/A,#N/A,FALSE,"1.1h_T";#N/A,#N/A,FALSE,"1.1h_D";#N/A,#N/A,FALSE,"1.2";#N/A,#N/A,FALSE,"1.3";#N/A,#N/A,FALSE,"1.3b";#N/A,#N/A,FALSE,"1.4";#N/A,#N/A,FALSE,"1.5";#N/A,#N/A,FALSE,"1.6";#N/A,#N/A,FALSE,"2.1";#N/A,#N/A,FALSE,"SOD";#N/A,#N/A,FALSE,"OL";#N/A,#N/A,FALSE,"CF"}</definedName>
    <definedName name="dsds">#REF!</definedName>
    <definedName name="dt" localSheetId="7" hidden="1">{#N/A,#N/A,FALSE,"COVER1.XLS ";#N/A,#N/A,FALSE,"RACT1.XLS";#N/A,#N/A,FALSE,"RACT2.XLS";#N/A,#N/A,FALSE,"ECCMP";#N/A,#N/A,FALSE,"WELDER.XLS"}</definedName>
    <definedName name="dt" localSheetId="2" hidden="1">{#N/A,#N/A,FALSE,"COVER1.XLS ";#N/A,#N/A,FALSE,"RACT1.XLS";#N/A,#N/A,FALSE,"RACT2.XLS";#N/A,#N/A,FALSE,"ECCMP";#N/A,#N/A,FALSE,"WELDER.XLS"}</definedName>
    <definedName name="dt" localSheetId="8" hidden="1">{#N/A,#N/A,FALSE,"COVER1.XLS ";#N/A,#N/A,FALSE,"RACT1.XLS";#N/A,#N/A,FALSE,"RACT2.XLS";#N/A,#N/A,FALSE,"ECCMP";#N/A,#N/A,FALSE,"WELDER.XLS"}</definedName>
    <definedName name="dt" localSheetId="9" hidden="1">{#N/A,#N/A,FALSE,"COVER1.XLS ";#N/A,#N/A,FALSE,"RACT1.XLS";#N/A,#N/A,FALSE,"RACT2.XLS";#N/A,#N/A,FALSE,"ECCMP";#N/A,#N/A,FALSE,"WELDER.XLS"}</definedName>
    <definedName name="dt" hidden="1">{#N/A,#N/A,FALSE,"COVER1.XLS ";#N/A,#N/A,FALSE,"RACT1.XLS";#N/A,#N/A,FALSE,"RACT2.XLS";#N/A,#N/A,FALSE,"ECCMP";#N/A,#N/A,FALSE,"WELDER.XLS"}</definedName>
    <definedName name="E_315MVA_Addl_Page1">#REF!</definedName>
    <definedName name="E_315MVA_Addl_Page2">#REF!</definedName>
    <definedName name="ED">#REF!</definedName>
    <definedName name="End_Bal">#REF!</definedName>
    <definedName name="Energy_sales">#REF!</definedName>
    <definedName name="Engg" localSheetId="7" hidden="1">{#N/A,#N/A,FALSE,"COVER.XLS";#N/A,#N/A,FALSE,"RACT1.XLS";#N/A,#N/A,FALSE,"RACT2.XLS";#N/A,#N/A,FALSE,"ECCMP";#N/A,#N/A,FALSE,"WELDER.XLS"}</definedName>
    <definedName name="Engg" localSheetId="2" hidden="1">{#N/A,#N/A,FALSE,"COVER.XLS";#N/A,#N/A,FALSE,"RACT1.XLS";#N/A,#N/A,FALSE,"RACT2.XLS";#N/A,#N/A,FALSE,"ECCMP";#N/A,#N/A,FALSE,"WELDER.XLS"}</definedName>
    <definedName name="Engg" localSheetId="8" hidden="1">{#N/A,#N/A,FALSE,"COVER.XLS";#N/A,#N/A,FALSE,"RACT1.XLS";#N/A,#N/A,FALSE,"RACT2.XLS";#N/A,#N/A,FALSE,"ECCMP";#N/A,#N/A,FALSE,"WELDER.XLS"}</definedName>
    <definedName name="Engg" localSheetId="9" hidden="1">{#N/A,#N/A,FALSE,"COVER.XLS";#N/A,#N/A,FALSE,"RACT1.XLS";#N/A,#N/A,FALSE,"RACT2.XLS";#N/A,#N/A,FALSE,"ECCMP";#N/A,#N/A,FALSE,"WELDER.XLS"}</definedName>
    <definedName name="Engg" hidden="1">{#N/A,#N/A,FALSE,"COVER.XLS";#N/A,#N/A,FALSE,"RACT1.XLS";#N/A,#N/A,FALSE,"RACT2.XLS";#N/A,#N/A,FALSE,"ECCMP";#N/A,#N/A,FALSE,"WELDER.XLS"}</definedName>
    <definedName name="EnPF">#REF!</definedName>
    <definedName name="Ensuing">'[44]Licensee Information'!$G$23</definedName>
    <definedName name="ER" localSheetId="7"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ER" localSheetId="2"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ER" localSheetId="8"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ER" localSheetId="9"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ER"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erer" localSheetId="7"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erer" localSheetId="2"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erer" localSheetId="8"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erer" localSheetId="9"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erer"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Error_Types">#REF!</definedName>
    <definedName name="Excel_BuiltIn_Print_Area_1_1">#REF!</definedName>
    <definedName name="Excel_BuiltIn_Print_Area_10">#REF!</definedName>
    <definedName name="Excel_BuiltIn_Print_Area_12_1">#REF!</definedName>
    <definedName name="Excel_BuiltIn_Print_Area_12_1_1">#REF!</definedName>
    <definedName name="Excel_BuiltIn_Print_Area_12_1_1_1">#REF!</definedName>
    <definedName name="Excel_BuiltIn_Print_Area_12_1_1_1_1">#REF!</definedName>
    <definedName name="Excel_BuiltIn_Print_Area_12_1_1_1_1_1">#REF!</definedName>
    <definedName name="Excel_BuiltIn_Print_Area_17_1">#REF!</definedName>
    <definedName name="Excel_BuiltIn_Print_Area_2">#REF!</definedName>
    <definedName name="Excel_BuiltIn_Print_Area_2_1">#REF!</definedName>
    <definedName name="Excel_BuiltIn_Print_Area_2_1_1">#REF!</definedName>
    <definedName name="Excel_BuiltIn_Print_Area_2_1_1_1">#REF!</definedName>
    <definedName name="Excel_BuiltIn_Print_Area_2_1_1_1_1">#REF!</definedName>
    <definedName name="Excel_BuiltIn_Print_Area_2_1_1_1_1_1">#REF!</definedName>
    <definedName name="Excel_BuiltIn_Print_Area_20">#REF!</definedName>
    <definedName name="Excel_BuiltIn_Print_Area_5_1">#REF!</definedName>
    <definedName name="Excel_BuiltIn_Print_Area_5_1_1">#REF!</definedName>
    <definedName name="Excel_BuiltIn_Print_Area_5_1_1_1">#REF!</definedName>
    <definedName name="Excel_BuiltIn_Print_Area_5_1_1_1_1">#REF!</definedName>
    <definedName name="Excel_BuiltIn_Print_Area_5_1_1_1_1_1">#REF!</definedName>
    <definedName name="Excel_BuiltIn_Print_Area_7_1">#REF!</definedName>
    <definedName name="Excel_BuiltIn_Print_Area_7_1_1">#REF!</definedName>
    <definedName name="Excel_BuiltIn_Print_Area_7_1_1_1">#REF!</definedName>
    <definedName name="Excel_BuiltIn_Print_Area_7_1_1_1_1">#REF!</definedName>
    <definedName name="Excel_BuiltIn_Print_Area_7_1_1_1_1_1">#REF!</definedName>
    <definedName name="Extra_Pay">#REF!</definedName>
    <definedName name="_xlnm.Extract">[1]DLC!$GS$307:$HF$322</definedName>
    <definedName name="f">#REF!</definedName>
    <definedName name="fact">#REF!</definedName>
    <definedName name="fco">[45]fco!$B$1:$AF$1</definedName>
    <definedName name="fdksldls">#REF!</definedName>
    <definedName name="fekfjlm">#REF!</definedName>
    <definedName name="ff">#REF!</definedName>
    <definedName name="fffff">#REF!</definedName>
    <definedName name="fg">[46]Index!$A$5</definedName>
    <definedName name="fkkfkfkedf">#REF!</definedName>
    <definedName name="fsadgagaf" hidden="1">#REF!</definedName>
    <definedName name="ft" localSheetId="7" hidden="1">{#N/A,#N/A,FALSE,"COVER.XLS";#N/A,#N/A,FALSE,"RACT1.XLS";#N/A,#N/A,FALSE,"RACT2.XLS";#N/A,#N/A,FALSE,"ECCMP";#N/A,#N/A,FALSE,"WELDER.XLS"}</definedName>
    <definedName name="ft" localSheetId="2" hidden="1">{#N/A,#N/A,FALSE,"COVER.XLS";#N/A,#N/A,FALSE,"RACT1.XLS";#N/A,#N/A,FALSE,"RACT2.XLS";#N/A,#N/A,FALSE,"ECCMP";#N/A,#N/A,FALSE,"WELDER.XLS"}</definedName>
    <definedName name="ft" localSheetId="8" hidden="1">{#N/A,#N/A,FALSE,"COVER.XLS";#N/A,#N/A,FALSE,"RACT1.XLS";#N/A,#N/A,FALSE,"RACT2.XLS";#N/A,#N/A,FALSE,"ECCMP";#N/A,#N/A,FALSE,"WELDER.XLS"}</definedName>
    <definedName name="ft" localSheetId="9" hidden="1">{#N/A,#N/A,FALSE,"COVER.XLS";#N/A,#N/A,FALSE,"RACT1.XLS";#N/A,#N/A,FALSE,"RACT2.XLS";#N/A,#N/A,FALSE,"ECCMP";#N/A,#N/A,FALSE,"WELDER.XLS"}</definedName>
    <definedName name="ft" hidden="1">{#N/A,#N/A,FALSE,"COVER.XLS";#N/A,#N/A,FALSE,"RACT1.XLS";#N/A,#N/A,FALSE,"RACT2.XLS";#N/A,#N/A,FALSE,"ECCMP";#N/A,#N/A,FALSE,"WELDER.XLS"}</definedName>
    <definedName name="Fuel_Exp_CY">#REF!</definedName>
    <definedName name="Fuel_Exp_EY">#REF!</definedName>
    <definedName name="Fuel_Exp_PY">#REF!</definedName>
    <definedName name="Full_Print">#REF!</definedName>
    <definedName name="g">#REF!</definedName>
    <definedName name="GENPUF">'[12]Executive Summary -Thermal'!$A$4:$H$161</definedName>
    <definedName name="GGFBGHJHDJJHJ">[6]Newabstract!#REF!</definedName>
    <definedName name="ggg">#REF!</definedName>
    <definedName name="gggggggg">#REF!</definedName>
    <definedName name="GH">'[2]STN WISE EMR'!#REF!</definedName>
    <definedName name="ghdgjh" hidden="1">#REF!</definedName>
    <definedName name="ghhhghhh">[11]DEMFIXLD!$A$1:$E$205</definedName>
    <definedName name="gjjjj">#REF!</definedName>
    <definedName name="GRBLOCK">#REF!</definedName>
    <definedName name="group" localSheetId="7"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group" localSheetId="2"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group" localSheetId="8"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group" localSheetId="9"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group"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gurmeet" localSheetId="7" hidden="1">{#N/A,#N/A,FALSE,"COVER.XLS";#N/A,#N/A,FALSE,"RACT1.XLS";#N/A,#N/A,FALSE,"RACT2.XLS";#N/A,#N/A,FALSE,"ECCMP";#N/A,#N/A,FALSE,"WELDER.XLS"}</definedName>
    <definedName name="gurmeet" localSheetId="2" hidden="1">{#N/A,#N/A,FALSE,"COVER.XLS";#N/A,#N/A,FALSE,"RACT1.XLS";#N/A,#N/A,FALSE,"RACT2.XLS";#N/A,#N/A,FALSE,"ECCMP";#N/A,#N/A,FALSE,"WELDER.XLS"}</definedName>
    <definedName name="gurmeet" localSheetId="8" hidden="1">{#N/A,#N/A,FALSE,"COVER.XLS";#N/A,#N/A,FALSE,"RACT1.XLS";#N/A,#N/A,FALSE,"RACT2.XLS";#N/A,#N/A,FALSE,"ECCMP";#N/A,#N/A,FALSE,"WELDER.XLS"}</definedName>
    <definedName name="gurmeet" localSheetId="9" hidden="1">{#N/A,#N/A,FALSE,"COVER.XLS";#N/A,#N/A,FALSE,"RACT1.XLS";#N/A,#N/A,FALSE,"RACT2.XLS";#N/A,#N/A,FALSE,"ECCMP";#N/A,#N/A,FALSE,"WELDER.XLS"}</definedName>
    <definedName name="gurmeet" hidden="1">{#N/A,#N/A,FALSE,"COVER.XLS";#N/A,#N/A,FALSE,"RACT1.XLS";#N/A,#N/A,FALSE,"RACT2.XLS";#N/A,#N/A,FALSE,"ECCMP";#N/A,#N/A,FALSE,"WELDER.XLS"}</definedName>
    <definedName name="h">'[47]04REL'!#REF!</definedName>
    <definedName name="hdgfahsgfh">#REF!</definedName>
    <definedName name="Header_Row">ROW(#REF!)</definedName>
    <definedName name="HFOHSD">'[12]Executive Summary -Thermal'!$A$4:$H$96</definedName>
    <definedName name="HGHGHGHGH" hidden="1">#REF!</definedName>
    <definedName name="hhhhhhhhfff">#REF!</definedName>
    <definedName name="hhhhhhhhhhhhhhhhhh">#REF!</definedName>
    <definedName name="hj">#REF!</definedName>
    <definedName name="Horizontal_Not_Selected">#REF!</definedName>
    <definedName name="hundred">[35]General!$A$3</definedName>
    <definedName name="HV2LF">#REF!</definedName>
    <definedName name="HV2PF">#REF!</definedName>
    <definedName name="i">'[25]04REL'!#REF!</definedName>
    <definedName name="II" localSheetId="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II" localSheetId="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II" localSheetId="8"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II" localSheetId="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II"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IN">[1]DLC!$GS$2:$HF$22</definedName>
    <definedName name="IND">#REF!</definedName>
    <definedName name="inflationrate">'[29]Input Sheet'!$C$4</definedName>
    <definedName name="InputPO">#REF!</definedName>
    <definedName name="INT" localSheetId="7" hidden="1">{#N/A,#N/A,FALSE,"1.1";#N/A,#N/A,FALSE,"1.1a";#N/A,#N/A,FALSE,"1.1b";#N/A,#N/A,FALSE,"1.1c";#N/A,#N/A,FALSE,"1.1e";#N/A,#N/A,FALSE,"1.1f";#N/A,#N/A,FALSE,"1.1g";#N/A,#N/A,FALSE,"1.1h_T";#N/A,#N/A,FALSE,"1.1h_D";#N/A,#N/A,FALSE,"1.2";#N/A,#N/A,FALSE,"1.3";#N/A,#N/A,FALSE,"1.3b";#N/A,#N/A,FALSE,"1.4";#N/A,#N/A,FALSE,"1.5";#N/A,#N/A,FALSE,"1.6";#N/A,#N/A,FALSE,"2.1";#N/A,#N/A,FALSE,"SOD";#N/A,#N/A,FALSE,"OL";#N/A,#N/A,FALSE,"CF"}</definedName>
    <definedName name="INT" localSheetId="2" hidden="1">{#N/A,#N/A,FALSE,"1.1";#N/A,#N/A,FALSE,"1.1a";#N/A,#N/A,FALSE,"1.1b";#N/A,#N/A,FALSE,"1.1c";#N/A,#N/A,FALSE,"1.1e";#N/A,#N/A,FALSE,"1.1f";#N/A,#N/A,FALSE,"1.1g";#N/A,#N/A,FALSE,"1.1h_T";#N/A,#N/A,FALSE,"1.1h_D";#N/A,#N/A,FALSE,"1.2";#N/A,#N/A,FALSE,"1.3";#N/A,#N/A,FALSE,"1.3b";#N/A,#N/A,FALSE,"1.4";#N/A,#N/A,FALSE,"1.5";#N/A,#N/A,FALSE,"1.6";#N/A,#N/A,FALSE,"2.1";#N/A,#N/A,FALSE,"SOD";#N/A,#N/A,FALSE,"OL";#N/A,#N/A,FALSE,"CF"}</definedName>
    <definedName name="INT" localSheetId="8" hidden="1">{#N/A,#N/A,FALSE,"1.1";#N/A,#N/A,FALSE,"1.1a";#N/A,#N/A,FALSE,"1.1b";#N/A,#N/A,FALSE,"1.1c";#N/A,#N/A,FALSE,"1.1e";#N/A,#N/A,FALSE,"1.1f";#N/A,#N/A,FALSE,"1.1g";#N/A,#N/A,FALSE,"1.1h_T";#N/A,#N/A,FALSE,"1.1h_D";#N/A,#N/A,FALSE,"1.2";#N/A,#N/A,FALSE,"1.3";#N/A,#N/A,FALSE,"1.3b";#N/A,#N/A,FALSE,"1.4";#N/A,#N/A,FALSE,"1.5";#N/A,#N/A,FALSE,"1.6";#N/A,#N/A,FALSE,"2.1";#N/A,#N/A,FALSE,"SOD";#N/A,#N/A,FALSE,"OL";#N/A,#N/A,FALSE,"CF"}</definedName>
    <definedName name="INT" localSheetId="9" hidden="1">{#N/A,#N/A,FALSE,"1.1";#N/A,#N/A,FALSE,"1.1a";#N/A,#N/A,FALSE,"1.1b";#N/A,#N/A,FALSE,"1.1c";#N/A,#N/A,FALSE,"1.1e";#N/A,#N/A,FALSE,"1.1f";#N/A,#N/A,FALSE,"1.1g";#N/A,#N/A,FALSE,"1.1h_T";#N/A,#N/A,FALSE,"1.1h_D";#N/A,#N/A,FALSE,"1.2";#N/A,#N/A,FALSE,"1.3";#N/A,#N/A,FALSE,"1.3b";#N/A,#N/A,FALSE,"1.4";#N/A,#N/A,FALSE,"1.5";#N/A,#N/A,FALSE,"1.6";#N/A,#N/A,FALSE,"2.1";#N/A,#N/A,FALSE,"SOD";#N/A,#N/A,FALSE,"OL";#N/A,#N/A,FALSE,"CF"}</definedName>
    <definedName name="INT" hidden="1">{#N/A,#N/A,FALSE,"1.1";#N/A,#N/A,FALSE,"1.1a";#N/A,#N/A,FALSE,"1.1b";#N/A,#N/A,FALSE,"1.1c";#N/A,#N/A,FALSE,"1.1e";#N/A,#N/A,FALSE,"1.1f";#N/A,#N/A,FALSE,"1.1g";#N/A,#N/A,FALSE,"1.1h_T";#N/A,#N/A,FALSE,"1.1h_D";#N/A,#N/A,FALSE,"1.2";#N/A,#N/A,FALSE,"1.3";#N/A,#N/A,FALSE,"1.3b";#N/A,#N/A,FALSE,"1.4";#N/A,#N/A,FALSE,"1.5";#N/A,#N/A,FALSE,"1.6";#N/A,#N/A,FALSE,"2.1";#N/A,#N/A,FALSE,"SOD";#N/A,#N/A,FALSE,"OL";#N/A,#N/A,FALSE,"CF"}</definedName>
    <definedName name="interest" localSheetId="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interest" localSheetId="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interest" localSheetId="8"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interest" localSheetId="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interest"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Interest_Rate">#REF!</definedName>
    <definedName name="Intt_Charge_cY" localSheetId="8">#REF!,#REF!</definedName>
    <definedName name="Intt_Charge_cY" localSheetId="9">#REF!,#REF!</definedName>
    <definedName name="Intt_Charge_cY">#REF!,#REF!</definedName>
    <definedName name="Intt_Charge_cy_1">'[48]A 3.7'!$H$35,'[48]A 3.7'!$H$44</definedName>
    <definedName name="Intt_Charge_eY">#REF!,#REF!</definedName>
    <definedName name="Intt_Charge_ey_1">'[48]A 3.7'!$I$35,'[48]A 3.7'!$I$44</definedName>
    <definedName name="Intt_Charge_PY">#REF!,#REF!</definedName>
    <definedName name="Intt_Charge_py_1">'[48]A 3.7'!$G$35,'[48]A 3.7'!$G$44</definedName>
    <definedName name="Investment_Plan">#REF!,#REF!</definedName>
    <definedName name="J">#REF!</definedName>
    <definedName name="jai" localSheetId="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jai" localSheetId="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jai" localSheetId="8"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jai" localSheetId="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jai"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jjkkkkk">[9]DEMFIXLD!$A$1:$E$205</definedName>
    <definedName name="june" hidden="1">#REF!</definedName>
    <definedName name="JV10Group_944">#REF!</definedName>
    <definedName name="JV14Group_944">#REF!</definedName>
    <definedName name="K">#REF!</definedName>
    <definedName name="K2000_">#N/A</definedName>
    <definedName name="KEII">'[12]Executive Summary -Thermal'!$H$4:$I$31</definedName>
    <definedName name="KEIIU">'[12]Executive Summary -Thermal'!$A$4:$F$31</definedName>
    <definedName name="KIKIKI">#REF!</definedName>
    <definedName name="kil">#REF!</definedName>
    <definedName name="kj" localSheetId="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kj" localSheetId="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kj" localSheetId="8"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kj" localSheetId="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kj"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kkfkfkfk">#REF!</definedName>
    <definedName name="kkk">#REF!</definedName>
    <definedName name="kkkk">#REF!</definedName>
    <definedName name="kkkkkkk">#REF!</definedName>
    <definedName name="kskk" localSheetId="7" hidden="1">{#N/A,#N/A,FALSE,"COVER.XLS";#N/A,#N/A,FALSE,"RACT1.XLS";#N/A,#N/A,FALSE,"RACT2.XLS";#N/A,#N/A,FALSE,"ECCMP";#N/A,#N/A,FALSE,"WELDER.XLS"}</definedName>
    <definedName name="kskk" localSheetId="2" hidden="1">{#N/A,#N/A,FALSE,"COVER.XLS";#N/A,#N/A,FALSE,"RACT1.XLS";#N/A,#N/A,FALSE,"RACT2.XLS";#N/A,#N/A,FALSE,"ECCMP";#N/A,#N/A,FALSE,"WELDER.XLS"}</definedName>
    <definedName name="kskk" localSheetId="8" hidden="1">{#N/A,#N/A,FALSE,"COVER.XLS";#N/A,#N/A,FALSE,"RACT1.XLS";#N/A,#N/A,FALSE,"RACT2.XLS";#N/A,#N/A,FALSE,"ECCMP";#N/A,#N/A,FALSE,"WELDER.XLS"}</definedName>
    <definedName name="kskk" localSheetId="9" hidden="1">{#N/A,#N/A,FALSE,"COVER.XLS";#N/A,#N/A,FALSE,"RACT1.XLS";#N/A,#N/A,FALSE,"RACT2.XLS";#N/A,#N/A,FALSE,"ECCMP";#N/A,#N/A,FALSE,"WELDER.XLS"}</definedName>
    <definedName name="kskk" hidden="1">{#N/A,#N/A,FALSE,"COVER.XLS";#N/A,#N/A,FALSE,"RACT1.XLS";#N/A,#N/A,FALSE,"RACT2.XLS";#N/A,#N/A,FALSE,"ECCMP";#N/A,#N/A,FALSE,"WELDER.XLS"}</definedName>
    <definedName name="kvs" localSheetId="7" hidden="1">{#N/A,#N/A,FALSE,"COVER1.XLS ";#N/A,#N/A,FALSE,"RACT1.XLS";#N/A,#N/A,FALSE,"RACT2.XLS";#N/A,#N/A,FALSE,"ECCMP";#N/A,#N/A,FALSE,"WELDER.XLS"}</definedName>
    <definedName name="kvs" localSheetId="2" hidden="1">{#N/A,#N/A,FALSE,"COVER1.XLS ";#N/A,#N/A,FALSE,"RACT1.XLS";#N/A,#N/A,FALSE,"RACT2.XLS";#N/A,#N/A,FALSE,"ECCMP";#N/A,#N/A,FALSE,"WELDER.XLS"}</definedName>
    <definedName name="kvs" localSheetId="8" hidden="1">{#N/A,#N/A,FALSE,"COVER1.XLS ";#N/A,#N/A,FALSE,"RACT1.XLS";#N/A,#N/A,FALSE,"RACT2.XLS";#N/A,#N/A,FALSE,"ECCMP";#N/A,#N/A,FALSE,"WELDER.XLS"}</definedName>
    <definedName name="kvs" localSheetId="9" hidden="1">{#N/A,#N/A,FALSE,"COVER1.XLS ";#N/A,#N/A,FALSE,"RACT1.XLS";#N/A,#N/A,FALSE,"RACT2.XLS";#N/A,#N/A,FALSE,"ECCMP";#N/A,#N/A,FALSE,"WELDER.XLS"}</definedName>
    <definedName name="kvs" hidden="1">{#N/A,#N/A,FALSE,"COVER1.XLS ";#N/A,#N/A,FALSE,"RACT1.XLS";#N/A,#N/A,FALSE,"RACT2.XLS";#N/A,#N/A,FALSE,"ECCMP";#N/A,#N/A,FALSE,"WELDER.XLS"}</definedName>
    <definedName name="kW">#REF!</definedName>
    <definedName name="l">#REF!</definedName>
    <definedName name="Last_Row">#N/A</definedName>
    <definedName name="LEVEL">#REF!</definedName>
    <definedName name="Li">'[36]Licensee Information'!$F$33</definedName>
    <definedName name="List1">'[49]UGVCL_Historical Data'!$AL$4:$AL$6</definedName>
    <definedName name="ListOfSuperCriticalEquipment">#REF!</definedName>
    <definedName name="Live_Integrity">[50]Inputs!#REF!</definedName>
    <definedName name="lk" localSheetId="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lk" localSheetId="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lk" localSheetId="8"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lk" localSheetId="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lk"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lll" localSheetId="7"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lll" localSheetId="2"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lll" localSheetId="8"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lll" localSheetId="9"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lll"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llll">#REF!</definedName>
    <definedName name="Load_Col_Ind">[34]Sales_Summary!$AC$2</definedName>
    <definedName name="Loan_Amount">#REF!</definedName>
    <definedName name="Loan_Start">#REF!</definedName>
    <definedName name="Loan_Years">#REF!</definedName>
    <definedName name="LOANS__A">#REF!</definedName>
    <definedName name="LOCAL_MYSQL_DATE_FORMAT" localSheetId="7"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1"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4"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0"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2"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8"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9"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tions" localSheetId="8">'[51]Users Authorisations'!#REF!</definedName>
    <definedName name="Locations" localSheetId="9">'[51]Users Authorisations'!#REF!</definedName>
    <definedName name="Locations">'[51]Users Authorisations'!#REF!</definedName>
    <definedName name="Loss" localSheetId="8">#REF!</definedName>
    <definedName name="Loss" localSheetId="9">#REF!</definedName>
    <definedName name="Loss">#REF!</definedName>
    <definedName name="ltind" localSheetId="8">#REF!</definedName>
    <definedName name="ltind" localSheetId="9">#REF!</definedName>
    <definedName name="ltind">#REF!</definedName>
    <definedName name="m105." localSheetId="8">#REF!</definedName>
    <definedName name="m105.">#REF!</definedName>
    <definedName name="Mar">#REF!</definedName>
    <definedName name="Master_Integrity">[50]Inputs!#REF!</definedName>
    <definedName name="Master_Signals">[50]Inputs!#REF!</definedName>
    <definedName name="may" hidden="1">#REF!</definedName>
    <definedName name="MEMORNDM">#REF!</definedName>
    <definedName name="MEPE">'[12]Executive Summary -Thermal'!$I$4:$EG$36</definedName>
    <definedName name="mile">[52]oresreqsum!#REF!</definedName>
    <definedName name="mill">#REF!</definedName>
    <definedName name="million">[35]General!$A$6</definedName>
    <definedName name="mmmm">#REF!</definedName>
    <definedName name="mmmmmmmmmmmm">#REF!</definedName>
    <definedName name="MOD">'[12]Executive Summary -Thermal'!$A$162:$H$257</definedName>
    <definedName name="month">[53]Variables!$B$3</definedName>
    <definedName name="month_no">[54]Variables_x!$B$5</definedName>
    <definedName name="month_todo">[54]Variables_x!$B$6</definedName>
    <definedName name="mpwr">#REF!</definedName>
    <definedName name="mRrjkpay_ikoj_dkjiksjs_ku_fy0">#REF!</definedName>
    <definedName name="MTPI">#REF!</definedName>
    <definedName name="N">#REF!</definedName>
    <definedName name="Name_Company">[50]Inputs!$E$140</definedName>
    <definedName name="Name_Model">[50]Inputs!$E$141</definedName>
    <definedName name="Name_Project">[50]Inputs!$E$142</definedName>
    <definedName name="NameBaseCase">#REF!</definedName>
    <definedName name="new" hidden="1">[55]CE!#REF!</definedName>
    <definedName name="NmDivs">#REF!</definedName>
    <definedName name="no" localSheetId="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no" localSheetId="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no" localSheetId="8"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no" localSheetId="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no"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NonDom">#REF!</definedName>
    <definedName name="Nos">#REF!</definedName>
    <definedName name="Nov" localSheetId="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Nov" localSheetId="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Nov" localSheetId="8"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Nov" localSheetId="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Nov"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NPV">#REF!</definedName>
    <definedName name="NPV_Rate">#REF!</definedName>
    <definedName name="Num_Pmt_Per_Year">#REF!</definedName>
    <definedName name="Number_of_Payments" localSheetId="7">MATCH(0.01,[0]!End_Bal,-1)+1</definedName>
    <definedName name="Number_of_Payments" localSheetId="2">MATCH(0.01,End_Bal,-1)+1</definedName>
    <definedName name="Number_of_Payments" localSheetId="8">MATCH(0.01,End_Bal,-1)+1</definedName>
    <definedName name="Number_of_Payments" localSheetId="9">MATCH(0.01,End_Bal,-1)+1</definedName>
    <definedName name="Number_of_Payments">MATCH(0.01,End_Bal,-1)+1</definedName>
    <definedName name="o" localSheetId="7">{#N/A,#N/A,FALSE,"Form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o" localSheetId="2">{#N/A,#N/A,FALSE,"Form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o" localSheetId="8">{#N/A,#N/A,FALSE,"Form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o" localSheetId="9">{#N/A,#N/A,FALSE,"Form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o">{#N/A,#N/A,FALSE,"Form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OCT" hidden="1">#REF!</definedName>
    <definedName name="OH">#REF!</definedName>
    <definedName name="oi" localSheetId="7"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oi" localSheetId="2"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oi" localSheetId="8"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oi" localSheetId="9"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oi"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opg">#REF!</definedName>
    <definedName name="opi">#REF!</definedName>
    <definedName name="opz">#REF!</definedName>
    <definedName name="OSCH2">#REF!</definedName>
    <definedName name="OSCH3">#REF!</definedName>
    <definedName name="OSCH4">#REF!</definedName>
    <definedName name="OSCH5">#REF!</definedName>
    <definedName name="OSCH6">#REF!</definedName>
    <definedName name="OSCH7">#REF!</definedName>
    <definedName name="OSCH8">#REF!</definedName>
    <definedName name="p">#REF!</definedName>
    <definedName name="pa" localSheetId="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pa" localSheetId="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pa" localSheetId="8"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pa" localSheetId="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pa"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Pay_Date">#REF!</definedName>
    <definedName name="Pay_Num">#REF!</definedName>
    <definedName name="Payment_Date" localSheetId="7">DATE(YEAR([0]!Loan_Start),MONTH([0]!Loan_Start)+Payment_Number,DAY([0]!Loan_Start))</definedName>
    <definedName name="Payment_Date" localSheetId="1">DATE(YEAR([0]!Loan_Start),MONTH([0]!Loan_Start)+Payment_Number,DAY([0]!Loan_Start))</definedName>
    <definedName name="Payment_Date" localSheetId="4">DATE(YEAR([0]!Loan_Start),MONTH([0]!Loan_Start)+Payment_Number,DAY([0]!Loan_Start))</definedName>
    <definedName name="Payment_Date" localSheetId="0">DATE(YEAR([0]!Loan_Start),MONTH([0]!Loan_Start)+Payment_Number,DAY([0]!Loan_Start))</definedName>
    <definedName name="Payment_Date" localSheetId="2">DATE(YEAR(Loan_Start),MONTH(Loan_Start)+Payment_Number,DAY(Loan_Start))</definedName>
    <definedName name="Payment_Date" localSheetId="8">DATE(YEAR(Loan_Start),MONTH(Loan_Start)+Payment_Number,DAY(Loan_Start))</definedName>
    <definedName name="Payment_Date" localSheetId="9">DATE(YEAR(Loan_Start),MONTH(Loan_Start)+Payment_Number,DAY(Loan_Start))</definedName>
    <definedName name="Payment_Date">DATE(YEAR(Loan_Start),MONTH(Loan_Start)+Payment_Number,DAY(Loan_Start))</definedName>
    <definedName name="pen" localSheetId="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pen" localSheetId="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pen" localSheetId="8"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pen" localSheetId="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pen"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PI">#REF!</definedName>
    <definedName name="Pop_Ratio">#REF!</definedName>
    <definedName name="PP">#REF!</definedName>
    <definedName name="Previous">'[36]Licensee Information'!$F$30</definedName>
    <definedName name="Princ">#REF!</definedName>
    <definedName name="_xlnm.Print_Area" localSheetId="6">'Annexure-1'!$C$3:$J$70</definedName>
    <definedName name="_xlnm.Print_Area" localSheetId="1">FormA_CPP_OA!$B$2:$E$76</definedName>
    <definedName name="_xlnm.Print_Area" localSheetId="4">FormA_CPP_OA_Q2!$B$2:$E$112</definedName>
    <definedName name="_xlnm.Print_Area" localSheetId="3">FormB_CPP_OA!$B$1:$E$58</definedName>
    <definedName name="_xlnm.Print_Area" localSheetId="0">FormD_CPP_OA!$B$2:$E$45</definedName>
    <definedName name="_xlnm.Print_Area" localSheetId="2">'Instructions &amp; Notes'!$B$1:$B$23</definedName>
    <definedName name="_xlnm.Print_Area" localSheetId="8">#REF!</definedName>
    <definedName name="_xlnm.Print_Area">#REF!</definedName>
    <definedName name="Print_Area_MI" localSheetId="8">#REF!</definedName>
    <definedName name="Print_Area_MI">#REF!</definedName>
    <definedName name="Print_Area_Reset" localSheetId="7">OFFSET([0]!Full_Print,0,0,[0]!Last_Row)</definedName>
    <definedName name="Print_Area_Reset" localSheetId="2">OFFSET(Full_Print,0,0,Last_Row)</definedName>
    <definedName name="Print_Area_Reset" localSheetId="8">OFFSET(Full_Print,0,0,Last_Row)</definedName>
    <definedName name="Print_Area_Reset" localSheetId="9">OFFSET(Full_Print,0,0,Last_Row)</definedName>
    <definedName name="Print_Area_Reset">OFFSET(Full_Print,0,0,Last_Row)</definedName>
    <definedName name="_xlnm.Print_Titles" localSheetId="1">FormA_CPP_OA!$35:$35</definedName>
    <definedName name="_xlnm.Print_Titles" localSheetId="4">FormA_CPP_OA_Q2!$51:$51</definedName>
    <definedName name="_xlnm.Print_Titles" localSheetId="0">FormD_CPP_OA!#REF!</definedName>
    <definedName name="_xlnm.Print_Titles">#N/A</definedName>
    <definedName name="Print_Titles_MI">[56]Dhar!$A$4:$IV$12,[56]Dhar!$A$1:$B$65536</definedName>
    <definedName name="Print_Titles_MII" localSheetId="8">#REF!,#REF!</definedName>
    <definedName name="Print_Titles_MII">#REF!,#REF!</definedName>
    <definedName name="ProfileOfTaggedInstruments___ByConstrMgr_Complex_Category">#REF!</definedName>
    <definedName name="psj" localSheetId="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psj" localSheetId="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psj" localSheetId="8"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psj" localSheetId="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psj"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pt" localSheetId="7"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pt" localSheetId="2"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pt" localSheetId="8"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pt" localSheetId="9"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pt"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PTA_Bulk">#REF!</definedName>
    <definedName name="PTA_ISBL">#REF!</definedName>
    <definedName name="PTPI">#REF!</definedName>
    <definedName name="Pumps_and_Meterisation">#REF!</definedName>
    <definedName name="q">'[57]A 3.7'!$I$35,'[57]A 3.7'!$I$44</definedName>
    <definedName name="qq" localSheetId="7" hidden="1">{#N/A,#N/A,FALSE,"COVER1.XLS ";#N/A,#N/A,FALSE,"RACT1.XLS";#N/A,#N/A,FALSE,"RACT2.XLS";#N/A,#N/A,FALSE,"ECCMP";#N/A,#N/A,FALSE,"WELDER.XLS"}</definedName>
    <definedName name="qq" localSheetId="2" hidden="1">{#N/A,#N/A,FALSE,"COVER1.XLS ";#N/A,#N/A,FALSE,"RACT1.XLS";#N/A,#N/A,FALSE,"RACT2.XLS";#N/A,#N/A,FALSE,"ECCMP";#N/A,#N/A,FALSE,"WELDER.XLS"}</definedName>
    <definedName name="qq" localSheetId="8" hidden="1">{#N/A,#N/A,FALSE,"COVER1.XLS ";#N/A,#N/A,FALSE,"RACT1.XLS";#N/A,#N/A,FALSE,"RACT2.XLS";#N/A,#N/A,FALSE,"ECCMP";#N/A,#N/A,FALSE,"WELDER.XLS"}</definedName>
    <definedName name="qq" localSheetId="9" hidden="1">{#N/A,#N/A,FALSE,"COVER1.XLS ";#N/A,#N/A,FALSE,"RACT1.XLS";#N/A,#N/A,FALSE,"RACT2.XLS";#N/A,#N/A,FALSE,"ECCMP";#N/A,#N/A,FALSE,"WELDER.XLS"}</definedName>
    <definedName name="qq" hidden="1">{#N/A,#N/A,FALSE,"COVER1.XLS ";#N/A,#N/A,FALSE,"RACT1.XLS";#N/A,#N/A,FALSE,"RACT2.XLS";#N/A,#N/A,FALSE,"ECCMP";#N/A,#N/A,FALSE,"WELDER.XLS"}</definedName>
    <definedName name="qryEqptOrdDelyETAProfile_byConstrMgr">#REF!</definedName>
    <definedName name="qryEqptOrdPODelProfile_ByConstrMgr">#REF!</definedName>
    <definedName name="qryForEqptProfTotalDelvdFdnErnIndImp">#REF!</definedName>
    <definedName name="qrySummROSDatesFromQuery">#REF!</definedName>
    <definedName name="qryUnitForecastUtils">#REF!</definedName>
    <definedName name="Query1">#REF!</definedName>
    <definedName name="qw" localSheetId="7" hidden="1">{#N/A,#N/A,FALSE,"consu_cover";#N/A,#N/A,FALSE,"consu_strategy";#N/A,#N/A,FALSE,"consu_flow";#N/A,#N/A,FALSE,"Summary_reqmt";#N/A,#N/A,FALSE,"field_ppg";#N/A,#N/A,FALSE,"ppg_shop";#N/A,#N/A,FALSE,"strl";#N/A,#N/A,FALSE,"tankages";#N/A,#N/A,FALSE,"gases"}</definedName>
    <definedName name="qw" localSheetId="2" hidden="1">{#N/A,#N/A,FALSE,"consu_cover";#N/A,#N/A,FALSE,"consu_strategy";#N/A,#N/A,FALSE,"consu_flow";#N/A,#N/A,FALSE,"Summary_reqmt";#N/A,#N/A,FALSE,"field_ppg";#N/A,#N/A,FALSE,"ppg_shop";#N/A,#N/A,FALSE,"strl";#N/A,#N/A,FALSE,"tankages";#N/A,#N/A,FALSE,"gases"}</definedName>
    <definedName name="qw" localSheetId="8" hidden="1">{#N/A,#N/A,FALSE,"consu_cover";#N/A,#N/A,FALSE,"consu_strategy";#N/A,#N/A,FALSE,"consu_flow";#N/A,#N/A,FALSE,"Summary_reqmt";#N/A,#N/A,FALSE,"field_ppg";#N/A,#N/A,FALSE,"ppg_shop";#N/A,#N/A,FALSE,"strl";#N/A,#N/A,FALSE,"tankages";#N/A,#N/A,FALSE,"gases"}</definedName>
    <definedName name="qw" localSheetId="9" hidden="1">{#N/A,#N/A,FALSE,"consu_cover";#N/A,#N/A,FALSE,"consu_strategy";#N/A,#N/A,FALSE,"consu_flow";#N/A,#N/A,FALSE,"Summary_reqmt";#N/A,#N/A,FALSE,"field_ppg";#N/A,#N/A,FALSE,"ppg_shop";#N/A,#N/A,FALSE,"strl";#N/A,#N/A,FALSE,"tankages";#N/A,#N/A,FALSE,"gases"}</definedName>
    <definedName name="qw" hidden="1">{#N/A,#N/A,FALSE,"consu_cover";#N/A,#N/A,FALSE,"consu_strategy";#N/A,#N/A,FALSE,"consu_flow";#N/A,#N/A,FALSE,"Summary_reqmt";#N/A,#N/A,FALSE,"field_ppg";#N/A,#N/A,FALSE,"ppg_shop";#N/A,#N/A,FALSE,"strl";#N/A,#N/A,FALSE,"tankages";#N/A,#N/A,FALSE,"gases"}</definedName>
    <definedName name="R_">#N/A</definedName>
    <definedName name="R_15_00_01">#REF!</definedName>
    <definedName name="rad_dscnt">#REF!</definedName>
    <definedName name="RB" localSheetId="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RB" localSheetId="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RB" localSheetId="8"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RB" localSheetId="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RB"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res_sum" localSheetId="7" hidden="1">{#N/A,#N/A,FALSE,"COVER1.XLS ";#N/A,#N/A,FALSE,"RACT1.XLS";#N/A,#N/A,FALSE,"RACT2.XLS";#N/A,#N/A,FALSE,"ECCMP";#N/A,#N/A,FALSE,"WELDER.XLS"}</definedName>
    <definedName name="res_sum" localSheetId="2" hidden="1">{#N/A,#N/A,FALSE,"COVER1.XLS ";#N/A,#N/A,FALSE,"RACT1.XLS";#N/A,#N/A,FALSE,"RACT2.XLS";#N/A,#N/A,FALSE,"ECCMP";#N/A,#N/A,FALSE,"WELDER.XLS"}</definedName>
    <definedName name="res_sum" localSheetId="8" hidden="1">{#N/A,#N/A,FALSE,"COVER1.XLS ";#N/A,#N/A,FALSE,"RACT1.XLS";#N/A,#N/A,FALSE,"RACT2.XLS";#N/A,#N/A,FALSE,"ECCMP";#N/A,#N/A,FALSE,"WELDER.XLS"}</definedName>
    <definedName name="res_sum" localSheetId="9" hidden="1">{#N/A,#N/A,FALSE,"COVER1.XLS ";#N/A,#N/A,FALSE,"RACT1.XLS";#N/A,#N/A,FALSE,"RACT2.XLS";#N/A,#N/A,FALSE,"ECCMP";#N/A,#N/A,FALSE,"WELDER.XLS"}</definedName>
    <definedName name="res_sum" hidden="1">{#N/A,#N/A,FALSE,"COVER1.XLS ";#N/A,#N/A,FALSE,"RACT1.XLS";#N/A,#N/A,FALSE,"RACT2.XLS";#N/A,#N/A,FALSE,"ECCMP";#N/A,#N/A,FALSE,"WELDER.XLS"}</definedName>
    <definedName name="RH">'[2]STN WISE EMR'!#REF!</definedName>
    <definedName name="RP_2" localSheetId="7" hidden="1">{"SOD1",#N/A,TRUE,"SOD";"SOD2",#N/A,TRUE,"SOD";"Summary 1",#N/A,TRUE,"Summary";"summary - energy bal cons",#N/A,TRUE,"Summary";#N/A,#N/A,TRUE,"PPSummary";"summary energy bal - Discoms",#N/A,TRUE,"Summary";"PPSummNew1",#N/A,TRUE,"PPSummary";"PPsumm newFY2003",#N/A,TRUE,"PPSummary";"pp variance analysis",#N/A,TRUE,"PPSummary";"cap base - all",#N/A,TRUE,"1.1 2002-03";"1.3 expenditure - all",#N/A,TRUE,"1.3 2002-2003";"interest variance 1",#N/A,TRUE,"Int Var";"interest variance 2",#N/A,TRUE,"Int Var";"expense variance",#N/A,TRUE,"Exp Var"}</definedName>
    <definedName name="RP_2" localSheetId="2" hidden="1">{"SOD1",#N/A,TRUE,"SOD";"SOD2",#N/A,TRUE,"SOD";"Summary 1",#N/A,TRUE,"Summary";"summary - energy bal cons",#N/A,TRUE,"Summary";#N/A,#N/A,TRUE,"PPSummary";"summary energy bal - Discoms",#N/A,TRUE,"Summary";"PPSummNew1",#N/A,TRUE,"PPSummary";"PPsumm newFY2003",#N/A,TRUE,"PPSummary";"pp variance analysis",#N/A,TRUE,"PPSummary";"cap base - all",#N/A,TRUE,"1.1 2002-03";"1.3 expenditure - all",#N/A,TRUE,"1.3 2002-2003";"interest variance 1",#N/A,TRUE,"Int Var";"interest variance 2",#N/A,TRUE,"Int Var";"expense variance",#N/A,TRUE,"Exp Var"}</definedName>
    <definedName name="RP_2" localSheetId="8" hidden="1">{"SOD1",#N/A,TRUE,"SOD";"SOD2",#N/A,TRUE,"SOD";"Summary 1",#N/A,TRUE,"Summary";"summary - energy bal cons",#N/A,TRUE,"Summary";#N/A,#N/A,TRUE,"PPSummary";"summary energy bal - Discoms",#N/A,TRUE,"Summary";"PPSummNew1",#N/A,TRUE,"PPSummary";"PPsumm newFY2003",#N/A,TRUE,"PPSummary";"pp variance analysis",#N/A,TRUE,"PPSummary";"cap base - all",#N/A,TRUE,"1.1 2002-03";"1.3 expenditure - all",#N/A,TRUE,"1.3 2002-2003";"interest variance 1",#N/A,TRUE,"Int Var";"interest variance 2",#N/A,TRUE,"Int Var";"expense variance",#N/A,TRUE,"Exp Var"}</definedName>
    <definedName name="RP_2" localSheetId="9" hidden="1">{"SOD1",#N/A,TRUE,"SOD";"SOD2",#N/A,TRUE,"SOD";"Summary 1",#N/A,TRUE,"Summary";"summary - energy bal cons",#N/A,TRUE,"Summary";#N/A,#N/A,TRUE,"PPSummary";"summary energy bal - Discoms",#N/A,TRUE,"Summary";"PPSummNew1",#N/A,TRUE,"PPSummary";"PPsumm newFY2003",#N/A,TRUE,"PPSummary";"pp variance analysis",#N/A,TRUE,"PPSummary";"cap base - all",#N/A,TRUE,"1.1 2002-03";"1.3 expenditure - all",#N/A,TRUE,"1.3 2002-2003";"interest variance 1",#N/A,TRUE,"Int Var";"interest variance 2",#N/A,TRUE,"Int Var";"expense variance",#N/A,TRUE,"Exp Var"}</definedName>
    <definedName name="RP_2" hidden="1">{"SOD1",#N/A,TRUE,"SOD";"SOD2",#N/A,TRUE,"SOD";"Summary 1",#N/A,TRUE,"Summary";"summary - energy bal cons",#N/A,TRUE,"Summary";#N/A,#N/A,TRUE,"PPSummary";"summary energy bal - Discoms",#N/A,TRUE,"Summary";"PPSummNew1",#N/A,TRUE,"PPSummary";"PPsumm newFY2003",#N/A,TRUE,"PPSummary";"pp variance analysis",#N/A,TRUE,"PPSummary";"cap base - all",#N/A,TRUE,"1.1 2002-03";"1.3 expenditure - all",#N/A,TRUE,"1.3 2002-2003";"interest variance 1",#N/A,TRUE,"Int Var";"interest variance 2",#N/A,TRUE,"Int Var";"expense variance",#N/A,TRUE,"Exp Var"}</definedName>
    <definedName name="rr" localSheetId="7" hidden="1">{#N/A,#N/A,FALSE,"consu_cover";#N/A,#N/A,FALSE,"consu_strategy";#N/A,#N/A,FALSE,"consu_flow";#N/A,#N/A,FALSE,"Summary_reqmt";#N/A,#N/A,FALSE,"field_ppg";#N/A,#N/A,FALSE,"ppg_shop";#N/A,#N/A,FALSE,"strl";#N/A,#N/A,FALSE,"tankages";#N/A,#N/A,FALSE,"gases"}</definedName>
    <definedName name="rr" localSheetId="2" hidden="1">{#N/A,#N/A,FALSE,"consu_cover";#N/A,#N/A,FALSE,"consu_strategy";#N/A,#N/A,FALSE,"consu_flow";#N/A,#N/A,FALSE,"Summary_reqmt";#N/A,#N/A,FALSE,"field_ppg";#N/A,#N/A,FALSE,"ppg_shop";#N/A,#N/A,FALSE,"strl";#N/A,#N/A,FALSE,"tankages";#N/A,#N/A,FALSE,"gases"}</definedName>
    <definedName name="rr" localSheetId="8" hidden="1">{#N/A,#N/A,FALSE,"consu_cover";#N/A,#N/A,FALSE,"consu_strategy";#N/A,#N/A,FALSE,"consu_flow";#N/A,#N/A,FALSE,"Summary_reqmt";#N/A,#N/A,FALSE,"field_ppg";#N/A,#N/A,FALSE,"ppg_shop";#N/A,#N/A,FALSE,"strl";#N/A,#N/A,FALSE,"tankages";#N/A,#N/A,FALSE,"gases"}</definedName>
    <definedName name="rr" localSheetId="9" hidden="1">{#N/A,#N/A,FALSE,"consu_cover";#N/A,#N/A,FALSE,"consu_strategy";#N/A,#N/A,FALSE,"consu_flow";#N/A,#N/A,FALSE,"Summary_reqmt";#N/A,#N/A,FALSE,"field_ppg";#N/A,#N/A,FALSE,"ppg_shop";#N/A,#N/A,FALSE,"strl";#N/A,#N/A,FALSE,"tankages";#N/A,#N/A,FALSE,"gases"}</definedName>
    <definedName name="rr" hidden="1">{#N/A,#N/A,FALSE,"consu_cover";#N/A,#N/A,FALSE,"consu_strategy";#N/A,#N/A,FALSE,"consu_flow";#N/A,#N/A,FALSE,"Summary_reqmt";#N/A,#N/A,FALSE,"field_ppg";#N/A,#N/A,FALSE,"ppg_shop";#N/A,#N/A,FALSE,"strl";#N/A,#N/A,FALSE,"tankages";#N/A,#N/A,FALSE,"gases"}</definedName>
    <definedName name="RTTRTRTR" localSheetId="7"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RTTRTRTR" localSheetId="2"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RTTRTRTR" localSheetId="8"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RTTRTRTR" localSheetId="9"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RTTRTRTR"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rwere" localSheetId="7" hidden="1">{#N/A,#N/A,FALSE,"COVER1.XLS ";#N/A,#N/A,FALSE,"RACT1.XLS";#N/A,#N/A,FALSE,"RACT2.XLS";#N/A,#N/A,FALSE,"ECCMP";#N/A,#N/A,FALSE,"WELDER.XLS"}</definedName>
    <definedName name="rwere" localSheetId="2" hidden="1">{#N/A,#N/A,FALSE,"COVER1.XLS ";#N/A,#N/A,FALSE,"RACT1.XLS";#N/A,#N/A,FALSE,"RACT2.XLS";#N/A,#N/A,FALSE,"ECCMP";#N/A,#N/A,FALSE,"WELDER.XLS"}</definedName>
    <definedName name="rwere" localSheetId="8" hidden="1">{#N/A,#N/A,FALSE,"COVER1.XLS ";#N/A,#N/A,FALSE,"RACT1.XLS";#N/A,#N/A,FALSE,"RACT2.XLS";#N/A,#N/A,FALSE,"ECCMP";#N/A,#N/A,FALSE,"WELDER.XLS"}</definedName>
    <definedName name="rwere" localSheetId="9" hidden="1">{#N/A,#N/A,FALSE,"COVER1.XLS ";#N/A,#N/A,FALSE,"RACT1.XLS";#N/A,#N/A,FALSE,"RACT2.XLS";#N/A,#N/A,FALSE,"ECCMP";#N/A,#N/A,FALSE,"WELDER.XLS"}</definedName>
    <definedName name="rwere" hidden="1">{#N/A,#N/A,FALSE,"COVER1.XLS ";#N/A,#N/A,FALSE,"RACT1.XLS";#N/A,#N/A,FALSE,"RACT2.XLS";#N/A,#N/A,FALSE,"ECCMP";#N/A,#N/A,FALSE,"WELDER.XLS"}</definedName>
    <definedName name="s" hidden="1">#REF!</definedName>
    <definedName name="S_CRS">#REF!</definedName>
    <definedName name="Sales_Col_Ind">[34]Sales_Summary!$I$2</definedName>
    <definedName name="SAPBEXdnldView" hidden="1">"3SB8LZCV0XHZU35V9QQ6GS6J7"</definedName>
    <definedName name="SAPBEXsysID" hidden="1">"BP1"</definedName>
    <definedName name="SAPBEXwbID" hidden="1">"4OBP177R9VNERV50P8R7WXMPG"</definedName>
    <definedName name="Scenario">#REF!</definedName>
    <definedName name="Scenario_Name">#REF!</definedName>
    <definedName name="SCH">[8]BSPL!$A$113:$D$160</definedName>
    <definedName name="SCHe6">'[22]04REL'!#REF!</definedName>
    <definedName name="Sched_Pay">#REF!</definedName>
    <definedName name="Scheduled_Extra_Payments">#REF!</definedName>
    <definedName name="Scheduled_Interest_Rate">#REF!</definedName>
    <definedName name="Scheduled_Monthly_Payment">#REF!</definedName>
    <definedName name="Scheme">#REF!,#REF!</definedName>
    <definedName name="SCHVI_IV">#REF!</definedName>
    <definedName name="sd">#REF!</definedName>
    <definedName name="sddfdf">#REF!</definedName>
    <definedName name="se" localSheetId="7" hidden="1">{#N/A,#N/A,FALSE,"COVER1.XLS ";#N/A,#N/A,FALSE,"RACT1.XLS";#N/A,#N/A,FALSE,"RACT2.XLS";#N/A,#N/A,FALSE,"ECCMP";#N/A,#N/A,FALSE,"WELDER.XLS"}</definedName>
    <definedName name="se" localSheetId="2" hidden="1">{#N/A,#N/A,FALSE,"COVER1.XLS ";#N/A,#N/A,FALSE,"RACT1.XLS";#N/A,#N/A,FALSE,"RACT2.XLS";#N/A,#N/A,FALSE,"ECCMP";#N/A,#N/A,FALSE,"WELDER.XLS"}</definedName>
    <definedName name="se" localSheetId="8" hidden="1">{#N/A,#N/A,FALSE,"COVER1.XLS ";#N/A,#N/A,FALSE,"RACT1.XLS";#N/A,#N/A,FALSE,"RACT2.XLS";#N/A,#N/A,FALSE,"ECCMP";#N/A,#N/A,FALSE,"WELDER.XLS"}</definedName>
    <definedName name="se" localSheetId="9" hidden="1">{#N/A,#N/A,FALSE,"COVER1.XLS ";#N/A,#N/A,FALSE,"RACT1.XLS";#N/A,#N/A,FALSE,"RACT2.XLS";#N/A,#N/A,FALSE,"ECCMP";#N/A,#N/A,FALSE,"WELDER.XLS"}</definedName>
    <definedName name="se" hidden="1">{#N/A,#N/A,FALSE,"COVER1.XLS ";#N/A,#N/A,FALSE,"RACT1.XLS";#N/A,#N/A,FALSE,"RACT2.XLS";#N/A,#N/A,FALSE,"ECCMP";#N/A,#N/A,FALSE,"WELDER.XLS"}</definedName>
    <definedName name="Select_Horizontal">#REF!</definedName>
    <definedName name="Select_Vertical">#REF!</definedName>
    <definedName name="SEP" hidden="1">#REF!</definedName>
    <definedName name="Sheet" localSheetId="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Sheet" localSheetId="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Sheet" localSheetId="8"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Sheet" localSheetId="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Sheet"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shft1">[43]SUMMERY!$P$1</definedName>
    <definedName name="shftI">[58]SUMMERY!$P$1</definedName>
    <definedName name="short" localSheetId="7" hidden="1">{#N/A,#N/A,FALSE,"COVER1.XLS ";#N/A,#N/A,FALSE,"RACT1.XLS";#N/A,#N/A,FALSE,"RACT2.XLS";#N/A,#N/A,FALSE,"ECCMP";#N/A,#N/A,FALSE,"WELDER.XLS"}</definedName>
    <definedName name="short" localSheetId="2" hidden="1">{#N/A,#N/A,FALSE,"COVER1.XLS ";#N/A,#N/A,FALSE,"RACT1.XLS";#N/A,#N/A,FALSE,"RACT2.XLS";#N/A,#N/A,FALSE,"ECCMP";#N/A,#N/A,FALSE,"WELDER.XLS"}</definedName>
    <definedName name="short" localSheetId="8" hidden="1">{#N/A,#N/A,FALSE,"COVER1.XLS ";#N/A,#N/A,FALSE,"RACT1.XLS";#N/A,#N/A,FALSE,"RACT2.XLS";#N/A,#N/A,FALSE,"ECCMP";#N/A,#N/A,FALSE,"WELDER.XLS"}</definedName>
    <definedName name="short" localSheetId="9" hidden="1">{#N/A,#N/A,FALSE,"COVER1.XLS ";#N/A,#N/A,FALSE,"RACT1.XLS";#N/A,#N/A,FALSE,"RACT2.XLS";#N/A,#N/A,FALSE,"ECCMP";#N/A,#N/A,FALSE,"WELDER.XLS"}</definedName>
    <definedName name="short" hidden="1">{#N/A,#N/A,FALSE,"COVER1.XLS ";#N/A,#N/A,FALSE,"RACT1.XLS";#N/A,#N/A,FALSE,"RACT2.XLS";#N/A,#N/A,FALSE,"ECCMP";#N/A,#N/A,FALSE,"WELDER.XLS"}</definedName>
    <definedName name="SHRTFALL" localSheetId="7" hidden="1">{#N/A,#N/A,FALSE,"COVER1.XLS ";#N/A,#N/A,FALSE,"RACT1.XLS";#N/A,#N/A,FALSE,"RACT2.XLS";#N/A,#N/A,FALSE,"ECCMP";#N/A,#N/A,FALSE,"WELDER.XLS"}</definedName>
    <definedName name="SHRTFALL" localSheetId="2" hidden="1">{#N/A,#N/A,FALSE,"COVER1.XLS ";#N/A,#N/A,FALSE,"RACT1.XLS";#N/A,#N/A,FALSE,"RACT2.XLS";#N/A,#N/A,FALSE,"ECCMP";#N/A,#N/A,FALSE,"WELDER.XLS"}</definedName>
    <definedName name="SHRTFALL" localSheetId="8" hidden="1">{#N/A,#N/A,FALSE,"COVER1.XLS ";#N/A,#N/A,FALSE,"RACT1.XLS";#N/A,#N/A,FALSE,"RACT2.XLS";#N/A,#N/A,FALSE,"ECCMP";#N/A,#N/A,FALSE,"WELDER.XLS"}</definedName>
    <definedName name="SHRTFALL" localSheetId="9" hidden="1">{#N/A,#N/A,FALSE,"COVER1.XLS ";#N/A,#N/A,FALSE,"RACT1.XLS";#N/A,#N/A,FALSE,"RACT2.XLS";#N/A,#N/A,FALSE,"ECCMP";#N/A,#N/A,FALSE,"WELDER.XLS"}</definedName>
    <definedName name="SHRTFALL" hidden="1">{#N/A,#N/A,FALSE,"COVER1.XLS ";#N/A,#N/A,FALSE,"RACT1.XLS";#N/A,#N/A,FALSE,"RACT2.XLS";#N/A,#N/A,FALSE,"ECCMP";#N/A,#N/A,FALSE,"WELDER.XLS"}</definedName>
    <definedName name="Sht_EDiv">#REF!</definedName>
    <definedName name="skjdk" localSheetId="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skjdk" localSheetId="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skjdk" localSheetId="8"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skjdk" localSheetId="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skjdk"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soch">#REF!</definedName>
    <definedName name="Specific_Consumption">#REF!</definedName>
    <definedName name="ss" hidden="1">#REF!</definedName>
    <definedName name="SSS" localSheetId="7"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SSS" localSheetId="2"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SSS" localSheetId="8"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SSS" localSheetId="9"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SSS"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st" localSheetId="7"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st" localSheetId="2"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st" localSheetId="8"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st" localSheetId="9"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st"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ST_SP">#REF!</definedName>
    <definedName name="ST6A">#REF!</definedName>
    <definedName name="Start3">'[59]Tariff Sheet'!$A$1</definedName>
    <definedName name="STPI" localSheetId="8">#REF!</definedName>
    <definedName name="STPI">#REF!</definedName>
    <definedName name="Styles" localSheetId="8">#REF!</definedName>
    <definedName name="Styles">#REF!</definedName>
    <definedName name="sub" localSheetId="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sub" localSheetId="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sub" localSheetId="8"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sub" localSheetId="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sub"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Sup">#REF!</definedName>
    <definedName name="Supp">#REF!</definedName>
    <definedName name="T_T">'[37]Discom Details'!$F$720</definedName>
    <definedName name="TabA_Conn">#REF!</definedName>
    <definedName name="TabA_Cust">#REF!</definedName>
    <definedName name="TabA_Left">#REF!</definedName>
    <definedName name="TabA_Sales">#REF!</definedName>
    <definedName name="TabA_Top">#REF!</definedName>
    <definedName name="table">'[60]DETAIL SHEET'!$L$10:$BA$55</definedName>
    <definedName name="TABLE1" localSheetId="8">#REF!</definedName>
    <definedName name="TABLE1">#REF!</definedName>
    <definedName name="Target" localSheetId="8">#REF!</definedName>
    <definedName name="Target">#REF!</definedName>
    <definedName name="Target1" localSheetId="8">#REF!</definedName>
    <definedName name="Target1">#REF!</definedName>
    <definedName name="Tariff">#REF!</definedName>
    <definedName name="TarrGrowth">#REF!</definedName>
    <definedName name="TaxTV">10%</definedName>
    <definedName name="TaxXL">5%</definedName>
    <definedName name="TEST0">#REF!</definedName>
    <definedName name="TEST1">#REF!</definedName>
    <definedName name="TEST10">#REF!</definedName>
    <definedName name="TEST11">#REF!</definedName>
    <definedName name="TEST12">#REF!</definedName>
    <definedName name="TEST13">#REF!</definedName>
    <definedName name="TEST14">#REF!</definedName>
    <definedName name="TEST15">#REF!</definedName>
    <definedName name="TEST16">#REF!</definedName>
    <definedName name="TEST17">#REF!</definedName>
    <definedName name="TEST18">#REF!</definedName>
    <definedName name="TEST19">#REF!</definedName>
    <definedName name="TEST2">#REF!</definedName>
    <definedName name="TEST3">#REF!</definedName>
    <definedName name="TEST4">#REF!</definedName>
    <definedName name="TEST5">#REF!</definedName>
    <definedName name="Test500">#REF!</definedName>
    <definedName name="TEST6">#REF!</definedName>
    <definedName name="TEST7">#REF!</definedName>
    <definedName name="TEST8">#REF!</definedName>
    <definedName name="TEST9">#REF!</definedName>
    <definedName name="TESTHKEY">#REF!</definedName>
    <definedName name="TESTKEYS">#REF!</definedName>
    <definedName name="TESTVKEY">#REF!</definedName>
    <definedName name="thou">#REF!</definedName>
    <definedName name="thousand">[35]General!$A$4</definedName>
    <definedName name="THPROG">'[61]STN WISE EMR'!#REF!</definedName>
    <definedName name="TI_EDiv" localSheetId="8">#REF!</definedName>
    <definedName name="TI_EDiv">#REF!</definedName>
    <definedName name="TN">'[2]STN WISE EMR'!#REF!</definedName>
    <definedName name="TOTAL">#REF!</definedName>
    <definedName name="Total_Interest">#REF!</definedName>
    <definedName name="Total_Pay">#REF!</definedName>
    <definedName name="Total_Payment" localSheetId="7">Scheduled_Payment+Extra_Payment</definedName>
    <definedName name="Total_Payment" localSheetId="1">Scheduled_Payment+Extra_Payment</definedName>
    <definedName name="Total_Payment" localSheetId="4">Scheduled_Payment+Extra_Payment</definedName>
    <definedName name="Total_Payment" localSheetId="0">Scheduled_Payment+Extra_Payment</definedName>
    <definedName name="Total_Payment" localSheetId="2">Scheduled_Payment+Extra_Payment</definedName>
    <definedName name="Total_Payment" localSheetId="8">Scheduled_Payment+Extra_Payment</definedName>
    <definedName name="Total_Payment" localSheetId="9">Scheduled_Payment+Extra_Payment</definedName>
    <definedName name="Total_Payment">Scheduled_Payment+Extra_Payment</definedName>
    <definedName name="tr" localSheetId="7" hidden="1">{#N/A,#N/A,FALSE,"COVER.XLS";#N/A,#N/A,FALSE,"RACT1.XLS";#N/A,#N/A,FALSE,"RACT2.XLS";#N/A,#N/A,FALSE,"ECCMP";#N/A,#N/A,FALSE,"WELDER.XLS"}</definedName>
    <definedName name="tr" localSheetId="2" hidden="1">{#N/A,#N/A,FALSE,"COVER.XLS";#N/A,#N/A,FALSE,"RACT1.XLS";#N/A,#N/A,FALSE,"RACT2.XLS";#N/A,#N/A,FALSE,"ECCMP";#N/A,#N/A,FALSE,"WELDER.XLS"}</definedName>
    <definedName name="tr" localSheetId="8" hidden="1">{#N/A,#N/A,FALSE,"COVER.XLS";#N/A,#N/A,FALSE,"RACT1.XLS";#N/A,#N/A,FALSE,"RACT2.XLS";#N/A,#N/A,FALSE,"ECCMP";#N/A,#N/A,FALSE,"WELDER.XLS"}</definedName>
    <definedName name="tr" localSheetId="9" hidden="1">{#N/A,#N/A,FALSE,"COVER.XLS";#N/A,#N/A,FALSE,"RACT1.XLS";#N/A,#N/A,FALSE,"RACT2.XLS";#N/A,#N/A,FALSE,"ECCMP";#N/A,#N/A,FALSE,"WELDER.XLS"}</definedName>
    <definedName name="tr" hidden="1">{#N/A,#N/A,FALSE,"COVER.XLS";#N/A,#N/A,FALSE,"RACT1.XLS";#N/A,#N/A,FALSE,"RACT2.XLS";#N/A,#N/A,FALSE,"ECCMP";#N/A,#N/A,FALSE,"WELDER.XLS"}</definedName>
    <definedName name="Trf3_Div">#REF!</definedName>
    <definedName name="try">[62]InputPO_Del!#REF!</definedName>
    <definedName name="ttl_dscnt" localSheetId="8">#REF!</definedName>
    <definedName name="ttl_dscnt">#REF!</definedName>
    <definedName name="TVA">'[12]Executive Summary -Thermal'!$A$4:$H$126</definedName>
    <definedName name="u">#REF!</definedName>
    <definedName name="UG">#REF!</definedName>
    <definedName name="ui">#REF!</definedName>
    <definedName name="uj">#REF!,#REF!</definedName>
    <definedName name="uma" localSheetId="7" hidden="1">{#N/A,#N/A,FALSE,"COVER1.XLS ";#N/A,#N/A,FALSE,"RACT1.XLS";#N/A,#N/A,FALSE,"RACT2.XLS";#N/A,#N/A,FALSE,"ECCMP";#N/A,#N/A,FALSE,"WELDER.XLS"}</definedName>
    <definedName name="uma" localSheetId="2" hidden="1">{#N/A,#N/A,FALSE,"COVER1.XLS ";#N/A,#N/A,FALSE,"RACT1.XLS";#N/A,#N/A,FALSE,"RACT2.XLS";#N/A,#N/A,FALSE,"ECCMP";#N/A,#N/A,FALSE,"WELDER.XLS"}</definedName>
    <definedName name="uma" localSheetId="8" hidden="1">{#N/A,#N/A,FALSE,"COVER1.XLS ";#N/A,#N/A,FALSE,"RACT1.XLS";#N/A,#N/A,FALSE,"RACT2.XLS";#N/A,#N/A,FALSE,"ECCMP";#N/A,#N/A,FALSE,"WELDER.XLS"}</definedName>
    <definedName name="uma" localSheetId="9" hidden="1">{#N/A,#N/A,FALSE,"COVER1.XLS ";#N/A,#N/A,FALSE,"RACT1.XLS";#N/A,#N/A,FALSE,"RACT2.XLS";#N/A,#N/A,FALSE,"ECCMP";#N/A,#N/A,FALSE,"WELDER.XLS"}</definedName>
    <definedName name="uma" hidden="1">{#N/A,#N/A,FALSE,"COVER1.XLS ";#N/A,#N/A,FALSE,"RACT1.XLS";#N/A,#N/A,FALSE,"RACT2.XLS";#N/A,#N/A,FALSE,"ECCMP";#N/A,#N/A,FALSE,"WELDER.XLS"}</definedName>
    <definedName name="un">'[63]A 3.7'!$I$35,'[63]A 3.7'!$I$44</definedName>
    <definedName name="Unit1">'[33]Physical Data'!$H$2</definedName>
    <definedName name="Unit2">'[33]Physical Data'!$K$2</definedName>
    <definedName name="unit3">#REF!</definedName>
    <definedName name="Unit4">#REF!</definedName>
    <definedName name="UNit5">#REF!</definedName>
    <definedName name="Units_Sold">#REF!</definedName>
    <definedName name="Units_Sold1">#REF!</definedName>
    <definedName name="Units_Sold2">#REF!</definedName>
    <definedName name="unnamed">#REF!</definedName>
    <definedName name="Unrestricted_Specific_Consumption">#REF!</definedName>
    <definedName name="Urb_Patt">#REF!</definedName>
    <definedName name="V" localSheetId="7"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V" localSheetId="2"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V" localSheetId="8"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V" localSheetId="9"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V"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Values_Entered" localSheetId="7">IF([0]!Loan_Amount*[0]!Interest_Rate*[0]!Loan_Years*[0]!Loan_Start&gt;0,1,0)</definedName>
    <definedName name="Values_Entered" localSheetId="2">IF(Loan_Amount*Interest_Rate*Loan_Years*Loan_Start&gt;0,1,0)</definedName>
    <definedName name="Values_Entered" localSheetId="8">IF(Loan_Amount*Interest_Rate*Loan_Years*Loan_Start&gt;0,1,0)</definedName>
    <definedName name="Values_Entered" localSheetId="9">IF(Loan_Amount*Interest_Rate*Loan_Years*Loan_Start&gt;0,1,0)</definedName>
    <definedName name="Values_Entered">IF(Loan_Amount*Interest_Rate*Loan_Years*Loan_Start&gt;0,1,0)</definedName>
    <definedName name="Vertical_Not_Selected" localSheetId="2">#REF!</definedName>
    <definedName name="Vertical_Not_Selected" localSheetId="8">#REF!</definedName>
    <definedName name="Vertical_Not_Selected" localSheetId="9">#REF!</definedName>
    <definedName name="Vertical_Not_Selected">#REF!</definedName>
    <definedName name="vlde" localSheetId="8">#REF!</definedName>
    <definedName name="vlde" localSheetId="9">#REF!</definedName>
    <definedName name="vlde">#REF!</definedName>
    <definedName name="W" localSheetId="8">#REF!</definedName>
    <definedName name="W" localSheetId="9">#REF!</definedName>
    <definedName name="W">#REF!</definedName>
    <definedName name="Waiting">"Picture 1"</definedName>
    <definedName name="WIP_944">#REF!</definedName>
    <definedName name="WIPComments">#REF!</definedName>
    <definedName name="WIPMacroStart">#REF!</definedName>
    <definedName name="WRITBACK">#REF!</definedName>
    <definedName name="wrn" localSheetId="7" hidden="1">{"peisbl",#N/A,FALSE,"PPMAN1";"pesub",#N/A,FALSE,"PPMAN1";"megisb",#N/A,FALSE,"MEGMAN";"megii",#N/A,FALSE,"MEGMAN";"arom1",#N/A,FALSE,"aroman";"cover",#N/A,FALSE,"COVER.XLS";"elec1",#N/A,FALSE,"WPR1";"fw",#N/A,FALSE,"OSBLMAN";"md",#N/A,FALSE,"OSBLMAN";"tf",#N/A,FALSE,"OSBLMAN";"elect3",#N/A,FALSE,"WPR1";"mrs1",#N/A,FALSE,"mrsman";"mrs2",#N/A,FALSE,"mrsman";"sp1",#N/A,FALSE,"SPRMAN";"sp2",#N/A,FALSE,"SPRMAN"}</definedName>
    <definedName name="wrn" localSheetId="2" hidden="1">{"peisbl",#N/A,FALSE,"PPMAN1";"pesub",#N/A,FALSE,"PPMAN1";"megisb",#N/A,FALSE,"MEGMAN";"megii",#N/A,FALSE,"MEGMAN";"arom1",#N/A,FALSE,"aroman";"cover",#N/A,FALSE,"COVER.XLS";"elec1",#N/A,FALSE,"WPR1";"fw",#N/A,FALSE,"OSBLMAN";"md",#N/A,FALSE,"OSBLMAN";"tf",#N/A,FALSE,"OSBLMAN";"elect3",#N/A,FALSE,"WPR1";"mrs1",#N/A,FALSE,"mrsman";"mrs2",#N/A,FALSE,"mrsman";"sp1",#N/A,FALSE,"SPRMAN";"sp2",#N/A,FALSE,"SPRMAN"}</definedName>
    <definedName name="wrn" localSheetId="8" hidden="1">{"peisbl",#N/A,FALSE,"PPMAN1";"pesub",#N/A,FALSE,"PPMAN1";"megisb",#N/A,FALSE,"MEGMAN";"megii",#N/A,FALSE,"MEGMAN";"arom1",#N/A,FALSE,"aroman";"cover",#N/A,FALSE,"COVER.XLS";"elec1",#N/A,FALSE,"WPR1";"fw",#N/A,FALSE,"OSBLMAN";"md",#N/A,FALSE,"OSBLMAN";"tf",#N/A,FALSE,"OSBLMAN";"elect3",#N/A,FALSE,"WPR1";"mrs1",#N/A,FALSE,"mrsman";"mrs2",#N/A,FALSE,"mrsman";"sp1",#N/A,FALSE,"SPRMAN";"sp2",#N/A,FALSE,"SPRMAN"}</definedName>
    <definedName name="wrn" localSheetId="9" hidden="1">{"peisbl",#N/A,FALSE,"PPMAN1";"pesub",#N/A,FALSE,"PPMAN1";"megisb",#N/A,FALSE,"MEGMAN";"megii",#N/A,FALSE,"MEGMAN";"arom1",#N/A,FALSE,"aroman";"cover",#N/A,FALSE,"COVER.XLS";"elec1",#N/A,FALSE,"WPR1";"fw",#N/A,FALSE,"OSBLMAN";"md",#N/A,FALSE,"OSBLMAN";"tf",#N/A,FALSE,"OSBLMAN";"elect3",#N/A,FALSE,"WPR1";"mrs1",#N/A,FALSE,"mrsman";"mrs2",#N/A,FALSE,"mrsman";"sp1",#N/A,FALSE,"SPRMAN";"sp2",#N/A,FALSE,"SPRMAN"}</definedName>
    <definedName name="wrn" hidden="1">{"peisbl",#N/A,FALSE,"PPMAN1";"pesub",#N/A,FALSE,"PPMAN1";"megisb",#N/A,FALSE,"MEGMAN";"megii",#N/A,FALSE,"MEGMAN";"arom1",#N/A,FALSE,"aroman";"cover",#N/A,FALSE,"COVER.XLS";"elec1",#N/A,FALSE,"WPR1";"fw",#N/A,FALSE,"OSBLMAN";"md",#N/A,FALSE,"OSBLMAN";"tf",#N/A,FALSE,"OSBLMAN";"elect3",#N/A,FALSE,"WPR1";"mrs1",#N/A,FALSE,"mrsman";"mrs2",#N/A,FALSE,"mrsman";"sp1",#N/A,FALSE,"SPRMAN";"sp2",#N/A,FALSE,"SPRMAN"}</definedName>
    <definedName name="wrn.1." localSheetId="7" hidden="1">{#N/A,#N/A,FALSE,"17MAY";#N/A,#N/A,FALSE,"24MAY"}</definedName>
    <definedName name="wrn.1." localSheetId="2" hidden="1">{#N/A,#N/A,FALSE,"17MAY";#N/A,#N/A,FALSE,"24MAY"}</definedName>
    <definedName name="wrn.1." localSheetId="8" hidden="1">{#N/A,#N/A,FALSE,"17MAY";#N/A,#N/A,FALSE,"24MAY"}</definedName>
    <definedName name="wrn.1." localSheetId="9" hidden="1">{#N/A,#N/A,FALSE,"17MAY";#N/A,#N/A,FALSE,"24MAY"}</definedName>
    <definedName name="wrn.1." hidden="1">{#N/A,#N/A,FALSE,"17MAY";#N/A,#N/A,FALSE,"24MAY"}</definedName>
    <definedName name="wrn.2.2" localSheetId="7" hidden="1">{#N/A,#N/A,FALSE,"17MAY";#N/A,#N/A,FALSE,"24MAY"}</definedName>
    <definedName name="wrn.2.2" localSheetId="2" hidden="1">{#N/A,#N/A,FALSE,"17MAY";#N/A,#N/A,FALSE,"24MAY"}</definedName>
    <definedName name="wrn.2.2" localSheetId="8" hidden="1">{#N/A,#N/A,FALSE,"17MAY";#N/A,#N/A,FALSE,"24MAY"}</definedName>
    <definedName name="wrn.2.2" localSheetId="9" hidden="1">{#N/A,#N/A,FALSE,"17MAY";#N/A,#N/A,FALSE,"24MAY"}</definedName>
    <definedName name="wrn.2.2" hidden="1">{#N/A,#N/A,FALSE,"17MAY";#N/A,#N/A,FALSE,"24MAY"}</definedName>
    <definedName name="wrn.ARR._.Forms." localSheetId="7" hidden="1">{#N/A,#N/A,FALSE,"1.1";#N/A,#N/A,FALSE,"1.1a";#N/A,#N/A,FALSE,"1.1b";#N/A,#N/A,FALSE,"1.1c";#N/A,#N/A,FALSE,"1.1e";#N/A,#N/A,FALSE,"1.1f";#N/A,#N/A,FALSE,"1.1g";#N/A,#N/A,FALSE,"1.1h_D";#N/A,#N/A,FALSE,"1.1h_T";#N/A,#N/A,FALSE,"1.2";#N/A,#N/A,FALSE,"1.3b";#N/A,#N/A,FALSE,"1.3";#N/A,#N/A,FALSE,"1.4";#N/A,#N/A,FALSE,"1.5";#N/A,#N/A,FALSE,"1.6";#N/A,#N/A,FALSE,"SOD";#N/A,#N/A,FALSE,"CF"}</definedName>
    <definedName name="wrn.ARR._.Forms." localSheetId="2" hidden="1">{#N/A,#N/A,FALSE,"1.1";#N/A,#N/A,FALSE,"1.1a";#N/A,#N/A,FALSE,"1.1b";#N/A,#N/A,FALSE,"1.1c";#N/A,#N/A,FALSE,"1.1e";#N/A,#N/A,FALSE,"1.1f";#N/A,#N/A,FALSE,"1.1g";#N/A,#N/A,FALSE,"1.1h_D";#N/A,#N/A,FALSE,"1.1h_T";#N/A,#N/A,FALSE,"1.2";#N/A,#N/A,FALSE,"1.3b";#N/A,#N/A,FALSE,"1.3";#N/A,#N/A,FALSE,"1.4";#N/A,#N/A,FALSE,"1.5";#N/A,#N/A,FALSE,"1.6";#N/A,#N/A,FALSE,"SOD";#N/A,#N/A,FALSE,"CF"}</definedName>
    <definedName name="wrn.ARR._.Forms." localSheetId="8" hidden="1">{#N/A,#N/A,FALSE,"1.1";#N/A,#N/A,FALSE,"1.1a";#N/A,#N/A,FALSE,"1.1b";#N/A,#N/A,FALSE,"1.1c";#N/A,#N/A,FALSE,"1.1e";#N/A,#N/A,FALSE,"1.1f";#N/A,#N/A,FALSE,"1.1g";#N/A,#N/A,FALSE,"1.1h_D";#N/A,#N/A,FALSE,"1.1h_T";#N/A,#N/A,FALSE,"1.2";#N/A,#N/A,FALSE,"1.3b";#N/A,#N/A,FALSE,"1.3";#N/A,#N/A,FALSE,"1.4";#N/A,#N/A,FALSE,"1.5";#N/A,#N/A,FALSE,"1.6";#N/A,#N/A,FALSE,"SOD";#N/A,#N/A,FALSE,"CF"}</definedName>
    <definedName name="wrn.ARR._.Forms." localSheetId="9" hidden="1">{#N/A,#N/A,FALSE,"1.1";#N/A,#N/A,FALSE,"1.1a";#N/A,#N/A,FALSE,"1.1b";#N/A,#N/A,FALSE,"1.1c";#N/A,#N/A,FALSE,"1.1e";#N/A,#N/A,FALSE,"1.1f";#N/A,#N/A,FALSE,"1.1g";#N/A,#N/A,FALSE,"1.1h_D";#N/A,#N/A,FALSE,"1.1h_T";#N/A,#N/A,FALSE,"1.2";#N/A,#N/A,FALSE,"1.3b";#N/A,#N/A,FALSE,"1.3";#N/A,#N/A,FALSE,"1.4";#N/A,#N/A,FALSE,"1.5";#N/A,#N/A,FALSE,"1.6";#N/A,#N/A,FALSE,"SOD";#N/A,#N/A,FALSE,"CF"}</definedName>
    <definedName name="wrn.ARR._.Forms." hidden="1">{#N/A,#N/A,FALSE,"1.1";#N/A,#N/A,FALSE,"1.1a";#N/A,#N/A,FALSE,"1.1b";#N/A,#N/A,FALSE,"1.1c";#N/A,#N/A,FALSE,"1.1e";#N/A,#N/A,FALSE,"1.1f";#N/A,#N/A,FALSE,"1.1g";#N/A,#N/A,FALSE,"1.1h_D";#N/A,#N/A,FALSE,"1.1h_T";#N/A,#N/A,FALSE,"1.2";#N/A,#N/A,FALSE,"1.3b";#N/A,#N/A,FALSE,"1.3";#N/A,#N/A,FALSE,"1.4";#N/A,#N/A,FALSE,"1.5";#N/A,#N/A,FALSE,"1.6";#N/A,#N/A,FALSE,"SOD";#N/A,#N/A,FALSE,"CF"}</definedName>
    <definedName name="wrn.ARR._.Output." localSheetId="7" hidden="1">{#N/A,#N/A,FALSE,"1.1";#N/A,#N/A,FALSE,"1.1a";#N/A,#N/A,FALSE,"1.1b";#N/A,#N/A,FALSE,"1.1c";#N/A,#N/A,FALSE,"1.1e";#N/A,#N/A,FALSE,"1.1f";#N/A,#N/A,FALSE,"1.1g";#N/A,#N/A,FALSE,"1.1h_T";#N/A,#N/A,FALSE,"1.1h_D";#N/A,#N/A,FALSE,"1.2";#N/A,#N/A,FALSE,"1.3";#N/A,#N/A,FALSE,"1.3b";#N/A,#N/A,FALSE,"1.4";#N/A,#N/A,FALSE,"1.5";#N/A,#N/A,FALSE,"1.6";#N/A,#N/A,FALSE,"2.1";#N/A,#N/A,FALSE,"SOD";#N/A,#N/A,FALSE,"OL";#N/A,#N/A,FALSE,"CF"}</definedName>
    <definedName name="wrn.ARR._.Output." localSheetId="2" hidden="1">{#N/A,#N/A,FALSE,"1.1";#N/A,#N/A,FALSE,"1.1a";#N/A,#N/A,FALSE,"1.1b";#N/A,#N/A,FALSE,"1.1c";#N/A,#N/A,FALSE,"1.1e";#N/A,#N/A,FALSE,"1.1f";#N/A,#N/A,FALSE,"1.1g";#N/A,#N/A,FALSE,"1.1h_T";#N/A,#N/A,FALSE,"1.1h_D";#N/A,#N/A,FALSE,"1.2";#N/A,#N/A,FALSE,"1.3";#N/A,#N/A,FALSE,"1.3b";#N/A,#N/A,FALSE,"1.4";#N/A,#N/A,FALSE,"1.5";#N/A,#N/A,FALSE,"1.6";#N/A,#N/A,FALSE,"2.1";#N/A,#N/A,FALSE,"SOD";#N/A,#N/A,FALSE,"OL";#N/A,#N/A,FALSE,"CF"}</definedName>
    <definedName name="wrn.ARR._.Output." localSheetId="8" hidden="1">{#N/A,#N/A,FALSE,"1.1";#N/A,#N/A,FALSE,"1.1a";#N/A,#N/A,FALSE,"1.1b";#N/A,#N/A,FALSE,"1.1c";#N/A,#N/A,FALSE,"1.1e";#N/A,#N/A,FALSE,"1.1f";#N/A,#N/A,FALSE,"1.1g";#N/A,#N/A,FALSE,"1.1h_T";#N/A,#N/A,FALSE,"1.1h_D";#N/A,#N/A,FALSE,"1.2";#N/A,#N/A,FALSE,"1.3";#N/A,#N/A,FALSE,"1.3b";#N/A,#N/A,FALSE,"1.4";#N/A,#N/A,FALSE,"1.5";#N/A,#N/A,FALSE,"1.6";#N/A,#N/A,FALSE,"2.1";#N/A,#N/A,FALSE,"SOD";#N/A,#N/A,FALSE,"OL";#N/A,#N/A,FALSE,"CF"}</definedName>
    <definedName name="wrn.ARR._.Output." localSheetId="9" hidden="1">{#N/A,#N/A,FALSE,"1.1";#N/A,#N/A,FALSE,"1.1a";#N/A,#N/A,FALSE,"1.1b";#N/A,#N/A,FALSE,"1.1c";#N/A,#N/A,FALSE,"1.1e";#N/A,#N/A,FALSE,"1.1f";#N/A,#N/A,FALSE,"1.1g";#N/A,#N/A,FALSE,"1.1h_T";#N/A,#N/A,FALSE,"1.1h_D";#N/A,#N/A,FALSE,"1.2";#N/A,#N/A,FALSE,"1.3";#N/A,#N/A,FALSE,"1.3b";#N/A,#N/A,FALSE,"1.4";#N/A,#N/A,FALSE,"1.5";#N/A,#N/A,FALSE,"1.6";#N/A,#N/A,FALSE,"2.1";#N/A,#N/A,FALSE,"SOD";#N/A,#N/A,FALSE,"OL";#N/A,#N/A,FALSE,"CF"}</definedName>
    <definedName name="wrn.ARR._.Output." hidden="1">{#N/A,#N/A,FALSE,"1.1";#N/A,#N/A,FALSE,"1.1a";#N/A,#N/A,FALSE,"1.1b";#N/A,#N/A,FALSE,"1.1c";#N/A,#N/A,FALSE,"1.1e";#N/A,#N/A,FALSE,"1.1f";#N/A,#N/A,FALSE,"1.1g";#N/A,#N/A,FALSE,"1.1h_T";#N/A,#N/A,FALSE,"1.1h_D";#N/A,#N/A,FALSE,"1.2";#N/A,#N/A,FALSE,"1.3";#N/A,#N/A,FALSE,"1.3b";#N/A,#N/A,FALSE,"1.4";#N/A,#N/A,FALSE,"1.5";#N/A,#N/A,FALSE,"1.6";#N/A,#N/A,FALSE,"2.1";#N/A,#N/A,FALSE,"SOD";#N/A,#N/A,FALSE,"OL";#N/A,#N/A,FALSE,"CF"}</definedName>
    <definedName name="wrn.Consolidated._.report._.on._.all._.companies." localSheetId="7" hidden="1">{"SOD1",#N/A,TRUE,"SOD";"SOD2",#N/A,TRUE,"SOD";"Summary 1",#N/A,TRUE,"Summary";"summary - energy bal cons",#N/A,TRUE,"Summary";#N/A,#N/A,TRUE,"PPSummary";"summary energy bal - Discoms",#N/A,TRUE,"Summary";"PPSummNew1",#N/A,TRUE,"PPSummary";"PPsumm newFY2003",#N/A,TRUE,"PPSummary";"pp variance analysis",#N/A,TRUE,"PPSummary";"cap base - all",#N/A,TRUE,"1.1 2002-03";"1.3 expenditure - all",#N/A,TRUE,"1.3 2002-2003";"interest variance 1",#N/A,TRUE,"Int Var";"interest variance 2",#N/A,TRUE,"Int Var";"expense variance",#N/A,TRUE,"Exp Var"}</definedName>
    <definedName name="wrn.Consolidated._.report._.on._.all._.companies." localSheetId="2" hidden="1">{"SOD1",#N/A,TRUE,"SOD";"SOD2",#N/A,TRUE,"SOD";"Summary 1",#N/A,TRUE,"Summary";"summary - energy bal cons",#N/A,TRUE,"Summary";#N/A,#N/A,TRUE,"PPSummary";"summary energy bal - Discoms",#N/A,TRUE,"Summary";"PPSummNew1",#N/A,TRUE,"PPSummary";"PPsumm newFY2003",#N/A,TRUE,"PPSummary";"pp variance analysis",#N/A,TRUE,"PPSummary";"cap base - all",#N/A,TRUE,"1.1 2002-03";"1.3 expenditure - all",#N/A,TRUE,"1.3 2002-2003";"interest variance 1",#N/A,TRUE,"Int Var";"interest variance 2",#N/A,TRUE,"Int Var";"expense variance",#N/A,TRUE,"Exp Var"}</definedName>
    <definedName name="wrn.Consolidated._.report._.on._.all._.companies." localSheetId="8" hidden="1">{"SOD1",#N/A,TRUE,"SOD";"SOD2",#N/A,TRUE,"SOD";"Summary 1",#N/A,TRUE,"Summary";"summary - energy bal cons",#N/A,TRUE,"Summary";#N/A,#N/A,TRUE,"PPSummary";"summary energy bal - Discoms",#N/A,TRUE,"Summary";"PPSummNew1",#N/A,TRUE,"PPSummary";"PPsumm newFY2003",#N/A,TRUE,"PPSummary";"pp variance analysis",#N/A,TRUE,"PPSummary";"cap base - all",#N/A,TRUE,"1.1 2002-03";"1.3 expenditure - all",#N/A,TRUE,"1.3 2002-2003";"interest variance 1",#N/A,TRUE,"Int Var";"interest variance 2",#N/A,TRUE,"Int Var";"expense variance",#N/A,TRUE,"Exp Var"}</definedName>
    <definedName name="wrn.Consolidated._.report._.on._.all._.companies." localSheetId="9" hidden="1">{"SOD1",#N/A,TRUE,"SOD";"SOD2",#N/A,TRUE,"SOD";"Summary 1",#N/A,TRUE,"Summary";"summary - energy bal cons",#N/A,TRUE,"Summary";#N/A,#N/A,TRUE,"PPSummary";"summary energy bal - Discoms",#N/A,TRUE,"Summary";"PPSummNew1",#N/A,TRUE,"PPSummary";"PPsumm newFY2003",#N/A,TRUE,"PPSummary";"pp variance analysis",#N/A,TRUE,"PPSummary";"cap base - all",#N/A,TRUE,"1.1 2002-03";"1.3 expenditure - all",#N/A,TRUE,"1.3 2002-2003";"interest variance 1",#N/A,TRUE,"Int Var";"interest variance 2",#N/A,TRUE,"Int Var";"expense variance",#N/A,TRUE,"Exp Var"}</definedName>
    <definedName name="wrn.Consolidated._.report._.on._.all._.companies." hidden="1">{"SOD1",#N/A,TRUE,"SOD";"SOD2",#N/A,TRUE,"SOD";"Summary 1",#N/A,TRUE,"Summary";"summary - energy bal cons",#N/A,TRUE,"Summary";#N/A,#N/A,TRUE,"PPSummary";"summary energy bal - Discoms",#N/A,TRUE,"Summary";"PPSummNew1",#N/A,TRUE,"PPSummary";"PPsumm newFY2003",#N/A,TRUE,"PPSummary";"pp variance analysis",#N/A,TRUE,"PPSummary";"cap base - all",#N/A,TRUE,"1.1 2002-03";"1.3 expenditure - all",#N/A,TRUE,"1.3 2002-2003";"interest variance 1",#N/A,TRUE,"Int Var";"interest variance 2",#N/A,TRUE,"Int Var";"expense variance",#N/A,TRUE,"Exp Var"}</definedName>
    <definedName name="wrn.consumable." localSheetId="7" hidden="1">{#N/A,#N/A,FALSE,"consu_cover";#N/A,#N/A,FALSE,"consu_strategy";#N/A,#N/A,FALSE,"consu_flow";#N/A,#N/A,FALSE,"Summary_reqmt";#N/A,#N/A,FALSE,"field_ppg";#N/A,#N/A,FALSE,"ppg_shop";#N/A,#N/A,FALSE,"strl";#N/A,#N/A,FALSE,"tankages";#N/A,#N/A,FALSE,"gases"}</definedName>
    <definedName name="wrn.consumable." localSheetId="2" hidden="1">{#N/A,#N/A,FALSE,"consu_cover";#N/A,#N/A,FALSE,"consu_strategy";#N/A,#N/A,FALSE,"consu_flow";#N/A,#N/A,FALSE,"Summary_reqmt";#N/A,#N/A,FALSE,"field_ppg";#N/A,#N/A,FALSE,"ppg_shop";#N/A,#N/A,FALSE,"strl";#N/A,#N/A,FALSE,"tankages";#N/A,#N/A,FALSE,"gases"}</definedName>
    <definedName name="wrn.consumable." localSheetId="8" hidden="1">{#N/A,#N/A,FALSE,"consu_cover";#N/A,#N/A,FALSE,"consu_strategy";#N/A,#N/A,FALSE,"consu_flow";#N/A,#N/A,FALSE,"Summary_reqmt";#N/A,#N/A,FALSE,"field_ppg";#N/A,#N/A,FALSE,"ppg_shop";#N/A,#N/A,FALSE,"strl";#N/A,#N/A,FALSE,"tankages";#N/A,#N/A,FALSE,"gases"}</definedName>
    <definedName name="wrn.consumable." localSheetId="9" hidden="1">{#N/A,#N/A,FALSE,"consu_cover";#N/A,#N/A,FALSE,"consu_strategy";#N/A,#N/A,FALSE,"consu_flow";#N/A,#N/A,FALSE,"Summary_reqmt";#N/A,#N/A,FALSE,"field_ppg";#N/A,#N/A,FALSE,"ppg_shop";#N/A,#N/A,FALSE,"strl";#N/A,#N/A,FALSE,"tankages";#N/A,#N/A,FALSE,"gases"}</definedName>
    <definedName name="wrn.consumable." hidden="1">{#N/A,#N/A,FALSE,"consu_cover";#N/A,#N/A,FALSE,"consu_strategy";#N/A,#N/A,FALSE,"consu_flow";#N/A,#N/A,FALSE,"Summary_reqmt";#N/A,#N/A,FALSE,"field_ppg";#N/A,#N/A,FALSE,"ppg_shop";#N/A,#N/A,FALSE,"strl";#N/A,#N/A,FALSE,"tankages";#N/A,#N/A,FALSE,"gases"}</definedName>
    <definedName name="wrn.elect." localSheetId="7" hidden="1">{"peisbl",#N/A,FALSE,"PPMAN1";"pesub",#N/A,FALSE,"PPMAN1";"megisb",#N/A,FALSE,"MEGMAN";"megii",#N/A,FALSE,"MEGMAN";"arom1",#N/A,FALSE,"aroman";"cover",#N/A,FALSE,"COVER.XLS";"elec1",#N/A,FALSE,"WPR1";"fw",#N/A,FALSE,"OSBLMAN";"md",#N/A,FALSE,"OSBLMAN";"tf",#N/A,FALSE,"OSBLMAN";"elect3",#N/A,FALSE,"WPR1";"mrs1",#N/A,FALSE,"mrsman";"mrs2",#N/A,FALSE,"mrsman";"sp1",#N/A,FALSE,"SPRMAN";"sp2",#N/A,FALSE,"SPRMAN"}</definedName>
    <definedName name="wrn.elect." localSheetId="2" hidden="1">{"peisbl",#N/A,FALSE,"PPMAN1";"pesub",#N/A,FALSE,"PPMAN1";"megisb",#N/A,FALSE,"MEGMAN";"megii",#N/A,FALSE,"MEGMAN";"arom1",#N/A,FALSE,"aroman";"cover",#N/A,FALSE,"COVER.XLS";"elec1",#N/A,FALSE,"WPR1";"fw",#N/A,FALSE,"OSBLMAN";"md",#N/A,FALSE,"OSBLMAN";"tf",#N/A,FALSE,"OSBLMAN";"elect3",#N/A,FALSE,"WPR1";"mrs1",#N/A,FALSE,"mrsman";"mrs2",#N/A,FALSE,"mrsman";"sp1",#N/A,FALSE,"SPRMAN";"sp2",#N/A,FALSE,"SPRMAN"}</definedName>
    <definedName name="wrn.elect." localSheetId="8" hidden="1">{"peisbl",#N/A,FALSE,"PPMAN1";"pesub",#N/A,FALSE,"PPMAN1";"megisb",#N/A,FALSE,"MEGMAN";"megii",#N/A,FALSE,"MEGMAN";"arom1",#N/A,FALSE,"aroman";"cover",#N/A,FALSE,"COVER.XLS";"elec1",#N/A,FALSE,"WPR1";"fw",#N/A,FALSE,"OSBLMAN";"md",#N/A,FALSE,"OSBLMAN";"tf",#N/A,FALSE,"OSBLMAN";"elect3",#N/A,FALSE,"WPR1";"mrs1",#N/A,FALSE,"mrsman";"mrs2",#N/A,FALSE,"mrsman";"sp1",#N/A,FALSE,"SPRMAN";"sp2",#N/A,FALSE,"SPRMAN"}</definedName>
    <definedName name="wrn.elect." localSheetId="9" hidden="1">{"peisbl",#N/A,FALSE,"PPMAN1";"pesub",#N/A,FALSE,"PPMAN1";"megisb",#N/A,FALSE,"MEGMAN";"megii",#N/A,FALSE,"MEGMAN";"arom1",#N/A,FALSE,"aroman";"cover",#N/A,FALSE,"COVER.XLS";"elec1",#N/A,FALSE,"WPR1";"fw",#N/A,FALSE,"OSBLMAN";"md",#N/A,FALSE,"OSBLMAN";"tf",#N/A,FALSE,"OSBLMAN";"elect3",#N/A,FALSE,"WPR1";"mrs1",#N/A,FALSE,"mrsman";"mrs2",#N/A,FALSE,"mrsman";"sp1",#N/A,FALSE,"SPRMAN";"sp2",#N/A,FALSE,"SPRMAN"}</definedName>
    <definedName name="wrn.elect." hidden="1">{"peisbl",#N/A,FALSE,"PPMAN1";"pesub",#N/A,FALSE,"PPMAN1";"megisb",#N/A,FALSE,"MEGMAN";"megii",#N/A,FALSE,"MEGMAN";"arom1",#N/A,FALSE,"aroman";"cover",#N/A,FALSE,"COVER.XLS";"elec1",#N/A,FALSE,"WPR1";"fw",#N/A,FALSE,"OSBLMAN";"md",#N/A,FALSE,"OSBLMAN";"tf",#N/A,FALSE,"OSBLMAN";"elect3",#N/A,FALSE,"WPR1";"mrs1",#N/A,FALSE,"mrsman";"mrs2",#N/A,FALSE,"mrsman";"sp1",#N/A,FALSE,"SPRMAN";"sp2",#N/A,FALSE,"SPRMAN"}</definedName>
    <definedName name="wrn.Formats." localSheetId="7"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wrn.Formats." localSheetId="2"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wrn.Formats." localSheetId="8"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wrn.Formats." localSheetId="9"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wrn.Formats." hidden="1">{#N/A,#N/A,FALSE,"Form 1.1";#N/A,#N/A,FALSE,"Sch-VI";#N/A,#N/A,FALSE,"Form 1.1a";#N/A,#N/A,FALSE,"1.1b";#N/A,#N/A,FALSE,"1.1 c";#N/A,#N/A,FALSE,"1.1d";#N/A,#N/A,FALSE,"1.1e";#N/A,#N/A,FALSE,"1.1f";#N/A,#N/A,FALSE,"Capitalisation";#N/A,#N/A,FALSE,"Invt.Plan";#N/A,#N/A,FALSE,"1.1g";#N/A,#N/A,FALSE,"Other Lease";#N/A,#N/A,FALSE,"1.1h";#N/A,#N/A,FALSE,"1.1i";#N/A,#N/A,FALSE,"1.2";#N/A,#N/A,FALSE,"1.3";#N/A,#N/A,FALSE,"1.3b";#N/A,#N/A,FALSE,"1.3c";#N/A,#N/A,FALSE,"1.3d";#N/A,#N/A,FALSE,"1.3e";#N/A,#N/A,FALSE,"1.4";#N/A,#N/A,FALSE,"1.5";#N/A,#N/A,FALSE,"1.6";#N/A,#N/A,FALSE,"2.1 (transco)";#N/A,#N/A,FALSE,"2.1(Discoms)";#N/A,#N/A,FALSE,"4.1 (Transco)";#N/A,#N/A,FALSE,"4.1 (Discoms)";#N/A,#N/A,FALSE,"4.2 (Transco)";#N/A,#N/A,FALSE,"4.2 (Discoms)";#N/A,#N/A,FALSE,"Load Shedding";#N/A,#N/A,FALSE,"Overloading";#N/A,#N/A,FALSE,"Recvbls-Ageing";#N/A,#N/A,FALSE,"Pending . Conn"}</definedName>
    <definedName name="wrn.Output._.forms." localSheetId="7" hidden="1">{#N/A,#N/A,FALSE,"Input";#N/A,#N/A,FALSE,"Avai- CY";#N/A,#N/A,FALSE,"Monthly Dispatch- CY";#N/A,#N/A,FALSE,"MO CY";#N/A,#N/A,FALSE,"MO EY";#N/A,#N/A,FALSE,"Avai- EY";#N/A,#N/A,FALSE,"Monthly Dispatch- EY";#N/A,#N/A,FALSE,"2000-01 Form 1.3a";#N/A,#N/A,FALSE,"H1 2001-02 Form 1.3a";#N/A,#N/A,FALSE,"H2 2001-02 Form 1.3a";#N/A,#N/A,FALSE,"2001-02 Form 1.3a";#N/A,#N/A,FALSE,"2002-03 Form 1.3a"}</definedName>
    <definedName name="wrn.Output._.forms." localSheetId="2" hidden="1">{#N/A,#N/A,FALSE,"Input";#N/A,#N/A,FALSE,"Avai- CY";#N/A,#N/A,FALSE,"Monthly Dispatch- CY";#N/A,#N/A,FALSE,"MO CY";#N/A,#N/A,FALSE,"MO EY";#N/A,#N/A,FALSE,"Avai- EY";#N/A,#N/A,FALSE,"Monthly Dispatch- EY";#N/A,#N/A,FALSE,"2000-01 Form 1.3a";#N/A,#N/A,FALSE,"H1 2001-02 Form 1.3a";#N/A,#N/A,FALSE,"H2 2001-02 Form 1.3a";#N/A,#N/A,FALSE,"2001-02 Form 1.3a";#N/A,#N/A,FALSE,"2002-03 Form 1.3a"}</definedName>
    <definedName name="wrn.Output._.forms." localSheetId="8" hidden="1">{#N/A,#N/A,FALSE,"Input";#N/A,#N/A,FALSE,"Avai- CY";#N/A,#N/A,FALSE,"Monthly Dispatch- CY";#N/A,#N/A,FALSE,"MO CY";#N/A,#N/A,FALSE,"MO EY";#N/A,#N/A,FALSE,"Avai- EY";#N/A,#N/A,FALSE,"Monthly Dispatch- EY";#N/A,#N/A,FALSE,"2000-01 Form 1.3a";#N/A,#N/A,FALSE,"H1 2001-02 Form 1.3a";#N/A,#N/A,FALSE,"H2 2001-02 Form 1.3a";#N/A,#N/A,FALSE,"2001-02 Form 1.3a";#N/A,#N/A,FALSE,"2002-03 Form 1.3a"}</definedName>
    <definedName name="wrn.Output._.forms." localSheetId="9" hidden="1">{#N/A,#N/A,FALSE,"Input";#N/A,#N/A,FALSE,"Avai- CY";#N/A,#N/A,FALSE,"Monthly Dispatch- CY";#N/A,#N/A,FALSE,"MO CY";#N/A,#N/A,FALSE,"MO EY";#N/A,#N/A,FALSE,"Avai- EY";#N/A,#N/A,FALSE,"Monthly Dispatch- EY";#N/A,#N/A,FALSE,"2000-01 Form 1.3a";#N/A,#N/A,FALSE,"H1 2001-02 Form 1.3a";#N/A,#N/A,FALSE,"H2 2001-02 Form 1.3a";#N/A,#N/A,FALSE,"2001-02 Form 1.3a";#N/A,#N/A,FALSE,"2002-03 Form 1.3a"}</definedName>
    <definedName name="wrn.Output._.forms." hidden="1">{#N/A,#N/A,FALSE,"Input";#N/A,#N/A,FALSE,"Avai- CY";#N/A,#N/A,FALSE,"Monthly Dispatch- CY";#N/A,#N/A,FALSE,"MO CY";#N/A,#N/A,FALSE,"MO EY";#N/A,#N/A,FALSE,"Avai- EY";#N/A,#N/A,FALSE,"Monthly Dispatch- EY";#N/A,#N/A,FALSE,"2000-01 Form 1.3a";#N/A,#N/A,FALSE,"H1 2001-02 Form 1.3a";#N/A,#N/A,FALSE,"H2 2001-02 Form 1.3a";#N/A,#N/A,FALSE,"2001-02 Form 1.3a";#N/A,#N/A,FALSE,"2002-03 Form 1.3a"}</definedName>
    <definedName name="wrn.OutputForms." localSheetId="7" hidden="1">{#N/A,#N/A,FALSE,"SEN";#N/A,#N/A,FALSE,"INP";#N/A,#N/A,FALSE,"P&amp;L";#N/A,#N/A,FALSE,"BS";#N/A,#N/A,FALSE,"WCAP";#N/A,#N/A,FALSE,"CF";#N/A,#N/A,FALSE,"1.1";#N/A,#N/A,FALSE,"1.1a";#N/A,#N/A,FALSE,"1.1b";#N/A,#N/A,FALSE,"1.1c";#N/A,#N/A,FALSE,"1.1e";#N/A,#N/A,FALSE,"1.1f";#N/A,#N/A,FALSE,"1.1g";#N/A,#N/A,FALSE,"1.1h_D";#N/A,#N/A,FALSE,"1.1h_T";#N/A,#N/A,FALSE,"1.2";#N/A,#N/A,FALSE,"1.3b";#N/A,#N/A,FALSE,"1.3";#N/A,#N/A,FALSE,"1.4";#N/A,#N/A,FALSE,"1.5";#N/A,#N/A,FALSE,"1.6";#N/A,#N/A,FALSE,"SOD";#N/A,#N/A,FALSE,"3.1, 3.2-CY";#N/A,#N/A,FALSE,"3.3-CY";#N/A,#N/A,FALSE,"3.1, 3.2-LY";#N/A,#N/A,FALSE,"3.3-LY"}</definedName>
    <definedName name="wrn.OutputForms." localSheetId="2" hidden="1">{#N/A,#N/A,FALSE,"SEN";#N/A,#N/A,FALSE,"INP";#N/A,#N/A,FALSE,"P&amp;L";#N/A,#N/A,FALSE,"BS";#N/A,#N/A,FALSE,"WCAP";#N/A,#N/A,FALSE,"CF";#N/A,#N/A,FALSE,"1.1";#N/A,#N/A,FALSE,"1.1a";#N/A,#N/A,FALSE,"1.1b";#N/A,#N/A,FALSE,"1.1c";#N/A,#N/A,FALSE,"1.1e";#N/A,#N/A,FALSE,"1.1f";#N/A,#N/A,FALSE,"1.1g";#N/A,#N/A,FALSE,"1.1h_D";#N/A,#N/A,FALSE,"1.1h_T";#N/A,#N/A,FALSE,"1.2";#N/A,#N/A,FALSE,"1.3b";#N/A,#N/A,FALSE,"1.3";#N/A,#N/A,FALSE,"1.4";#N/A,#N/A,FALSE,"1.5";#N/A,#N/A,FALSE,"1.6";#N/A,#N/A,FALSE,"SOD";#N/A,#N/A,FALSE,"3.1, 3.2-CY";#N/A,#N/A,FALSE,"3.3-CY";#N/A,#N/A,FALSE,"3.1, 3.2-LY";#N/A,#N/A,FALSE,"3.3-LY"}</definedName>
    <definedName name="wrn.OutputForms." localSheetId="8" hidden="1">{#N/A,#N/A,FALSE,"SEN";#N/A,#N/A,FALSE,"INP";#N/A,#N/A,FALSE,"P&amp;L";#N/A,#N/A,FALSE,"BS";#N/A,#N/A,FALSE,"WCAP";#N/A,#N/A,FALSE,"CF";#N/A,#N/A,FALSE,"1.1";#N/A,#N/A,FALSE,"1.1a";#N/A,#N/A,FALSE,"1.1b";#N/A,#N/A,FALSE,"1.1c";#N/A,#N/A,FALSE,"1.1e";#N/A,#N/A,FALSE,"1.1f";#N/A,#N/A,FALSE,"1.1g";#N/A,#N/A,FALSE,"1.1h_D";#N/A,#N/A,FALSE,"1.1h_T";#N/A,#N/A,FALSE,"1.2";#N/A,#N/A,FALSE,"1.3b";#N/A,#N/A,FALSE,"1.3";#N/A,#N/A,FALSE,"1.4";#N/A,#N/A,FALSE,"1.5";#N/A,#N/A,FALSE,"1.6";#N/A,#N/A,FALSE,"SOD";#N/A,#N/A,FALSE,"3.1, 3.2-CY";#N/A,#N/A,FALSE,"3.3-CY";#N/A,#N/A,FALSE,"3.1, 3.2-LY";#N/A,#N/A,FALSE,"3.3-LY"}</definedName>
    <definedName name="wrn.OutputForms." localSheetId="9" hidden="1">{#N/A,#N/A,FALSE,"SEN";#N/A,#N/A,FALSE,"INP";#N/A,#N/A,FALSE,"P&amp;L";#N/A,#N/A,FALSE,"BS";#N/A,#N/A,FALSE,"WCAP";#N/A,#N/A,FALSE,"CF";#N/A,#N/A,FALSE,"1.1";#N/A,#N/A,FALSE,"1.1a";#N/A,#N/A,FALSE,"1.1b";#N/A,#N/A,FALSE,"1.1c";#N/A,#N/A,FALSE,"1.1e";#N/A,#N/A,FALSE,"1.1f";#N/A,#N/A,FALSE,"1.1g";#N/A,#N/A,FALSE,"1.1h_D";#N/A,#N/A,FALSE,"1.1h_T";#N/A,#N/A,FALSE,"1.2";#N/A,#N/A,FALSE,"1.3b";#N/A,#N/A,FALSE,"1.3";#N/A,#N/A,FALSE,"1.4";#N/A,#N/A,FALSE,"1.5";#N/A,#N/A,FALSE,"1.6";#N/A,#N/A,FALSE,"SOD";#N/A,#N/A,FALSE,"3.1, 3.2-CY";#N/A,#N/A,FALSE,"3.3-CY";#N/A,#N/A,FALSE,"3.1, 3.2-LY";#N/A,#N/A,FALSE,"3.3-LY"}</definedName>
    <definedName name="wrn.OutputForms." hidden="1">{#N/A,#N/A,FALSE,"SEN";#N/A,#N/A,FALSE,"INP";#N/A,#N/A,FALSE,"P&amp;L";#N/A,#N/A,FALSE,"BS";#N/A,#N/A,FALSE,"WCAP";#N/A,#N/A,FALSE,"CF";#N/A,#N/A,FALSE,"1.1";#N/A,#N/A,FALSE,"1.1a";#N/A,#N/A,FALSE,"1.1b";#N/A,#N/A,FALSE,"1.1c";#N/A,#N/A,FALSE,"1.1e";#N/A,#N/A,FALSE,"1.1f";#N/A,#N/A,FALSE,"1.1g";#N/A,#N/A,FALSE,"1.1h_D";#N/A,#N/A,FALSE,"1.1h_T";#N/A,#N/A,FALSE,"1.2";#N/A,#N/A,FALSE,"1.3b";#N/A,#N/A,FALSE,"1.3";#N/A,#N/A,FALSE,"1.4";#N/A,#N/A,FALSE,"1.5";#N/A,#N/A,FALSE,"1.6";#N/A,#N/A,FALSE,"SOD";#N/A,#N/A,FALSE,"3.1, 3.2-CY";#N/A,#N/A,FALSE,"3.3-CY";#N/A,#N/A,FALSE,"3.1, 3.2-LY";#N/A,#N/A,FALSE,"3.3-LY"}</definedName>
    <definedName name="wrn.piping." localSheetId="7"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wrn.piping." localSheetId="2"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wrn.piping." localSheetId="8"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wrn.piping." localSheetId="9"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wrn.piping." hidden="1">{#N/A,#N/A,FALSE,"Pipg_cover";#N/A,#N/A,FALSE,"Pipe-mat";#N/A,#N/A,FALSE,"piplqd";#N/A,#N/A,FALSE,"planload";#N/A,#N/A,FALSE,"pipload";#N/A,#N/A,FALSE,"cumic";#N/A,#N/A,FALSE,"cumliq";#N/A,#N/A,FALSE,"cumcont";#N/A,#N/A,FALSE,"contmonth";"PLAN",#N/A,FALSE,"oresreqsum";"GRA1",#N/A,FALSE,"oresreqsum";"GRA2",#N/A,FALSE,"oresreqsum";#N/A,#N/A,FALSE,"welders";"PLAN",#N/A,FALSE,"eccsum";"GRA1",#N/A,FALSE,"eccsum";"GRA2",#N/A,FALSE,"eccsum";"PLAN",#N/A,FALSE,"dodsalsum";"grap1",#N/A,FALSE,"dodsalsum";"graph2",#N/A,FALSE,"dodsalsum";"PLAN",#N/A,FALSE,"b&amp;rsum";"graph1",#N/A,FALSE,"b&amp;rsum";"graph2",#N/A,FALSE,"b&amp;rsum";"PLAN",#N/A,FALSE,"petronsum";"graph1",#N/A,FALSE,"petronsum";"graph2",#N/A,FALSE,"petronsum";"PLAN",#N/A,FALSE,"gdcsum";"graph1",#N/A,FALSE,"gdcsum";"graph2",#N/A,FALSE,"gdcsum";#N/A,#N/A,FALSE,"ubelsum";"PLAN",#N/A,FALSE,"othersum";"GRA1",#N/A,FALSE,"othersum";"GRA2",#N/A,FALSE,"othersum"}</definedName>
    <definedName name="wrn.PP." localSheetId="7" hidden="1">{#N/A,#N/A,FALSE,"2002-03 Form 1.3a";#N/A,#N/A,FALSE,"2003-04 Form 1.3a";#N/A,#N/A,FALSE,"Avai- CY";#N/A,#N/A,FALSE,"Avai- EY";#N/A,#N/A,FALSE,"Demand vs Availability"}</definedName>
    <definedName name="wrn.PP." localSheetId="2" hidden="1">{#N/A,#N/A,FALSE,"2002-03 Form 1.3a";#N/A,#N/A,FALSE,"2003-04 Form 1.3a";#N/A,#N/A,FALSE,"Avai- CY";#N/A,#N/A,FALSE,"Avai- EY";#N/A,#N/A,FALSE,"Demand vs Availability"}</definedName>
    <definedName name="wrn.PP." localSheetId="8" hidden="1">{#N/A,#N/A,FALSE,"2002-03 Form 1.3a";#N/A,#N/A,FALSE,"2003-04 Form 1.3a";#N/A,#N/A,FALSE,"Avai- CY";#N/A,#N/A,FALSE,"Avai- EY";#N/A,#N/A,FALSE,"Demand vs Availability"}</definedName>
    <definedName name="wrn.PP." localSheetId="9" hidden="1">{#N/A,#N/A,FALSE,"2002-03 Form 1.3a";#N/A,#N/A,FALSE,"2003-04 Form 1.3a";#N/A,#N/A,FALSE,"Avai- CY";#N/A,#N/A,FALSE,"Avai- EY";#N/A,#N/A,FALSE,"Demand vs Availability"}</definedName>
    <definedName name="wrn.PP." hidden="1">{#N/A,#N/A,FALSE,"2002-03 Form 1.3a";#N/A,#N/A,FALSE,"2003-04 Form 1.3a";#N/A,#N/A,FALSE,"Avai- CY";#N/A,#N/A,FALSE,"Avai- EY";#N/A,#N/A,FALSE,"Demand vs Availability"}</definedName>
    <definedName name="wrn.RCC." localSheetId="7"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wrn.RCC." localSheetId="2"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wrn.RCC." localSheetId="8"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wrn.RCC." localSheetId="9"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wrn.RCC." hidden="1">{#N/A,#N/A,FALSE,"RCC_cover";#N/A,#N/A,FALSE,"philoshophy";#N/A,#N/A,FALSE,"scope";#N/A,#N/A,FALSE,"mrq_budget";#N/A,#N/A,FALSE,"civil_matls";#N/A,#N/A,FALSE,"RCC_engg";#N/A,#N/A,FALSE,"RCC_overall";#N/A,#N/A,FALSE,"share";#N/A,#N/A,FALSE,"agency_graph";#N/A,#N/A,FALSE,"RCC_graph";#N/A,#N/A,FALSE,"rcc_type";#N/A,#N/A,FALSE,"RCC_manpower";#N/A,#N/A,FALSE,"contracting_sch";#N/A,#N/A,FALSE,"manpower";#N/A,#N/A,FALSE,"ecc";#N/A,#N/A,FALSE,"dodsal";#N/A,#N/A,FALSE,"simplex";#N/A,#N/A,FALSE,"gdc";#N/A,#N/A,FALSE,"misc";#N/A,#N/A,FALSE,"MOC";#N/A,#N/A,FALSE,"training";#N/A,#N/A,FALSE,"logistics";#N/A,#N/A,FALSE,"other_agencies"}</definedName>
    <definedName name="wrn.report." localSheetId="7" hidden="1">{#N/A,#N/A,FALSE,"COVER.XLS";#N/A,#N/A,FALSE,"RACT1.XLS";#N/A,#N/A,FALSE,"RACT2.XLS";#N/A,#N/A,FALSE,"ECCMP";#N/A,#N/A,FALSE,"WELDER.XLS"}</definedName>
    <definedName name="wrn.report." localSheetId="2" hidden="1">{#N/A,#N/A,FALSE,"COVER.XLS";#N/A,#N/A,FALSE,"RACT1.XLS";#N/A,#N/A,FALSE,"RACT2.XLS";#N/A,#N/A,FALSE,"ECCMP";#N/A,#N/A,FALSE,"WELDER.XLS"}</definedName>
    <definedName name="wrn.report." localSheetId="8" hidden="1">{#N/A,#N/A,FALSE,"COVER.XLS";#N/A,#N/A,FALSE,"RACT1.XLS";#N/A,#N/A,FALSE,"RACT2.XLS";#N/A,#N/A,FALSE,"ECCMP";#N/A,#N/A,FALSE,"WELDER.XLS"}</definedName>
    <definedName name="wrn.report." localSheetId="9" hidden="1">{#N/A,#N/A,FALSE,"COVER.XLS";#N/A,#N/A,FALSE,"RACT1.XLS";#N/A,#N/A,FALSE,"RACT2.XLS";#N/A,#N/A,FALSE,"ECCMP";#N/A,#N/A,FALSE,"WELDER.XLS"}</definedName>
    <definedName name="wrn.report." hidden="1">{#N/A,#N/A,FALSE,"COVER.XLS";#N/A,#N/A,FALSE,"RACT1.XLS";#N/A,#N/A,FALSE,"RACT2.XLS";#N/A,#N/A,FALSE,"ECCMP";#N/A,#N/A,FALSE,"WELDER.XLS"}</definedName>
    <definedName name="wrn.Reports._.of._.NPDCL." localSheetId="7" hidden="1">{#N/A,#N/A,TRUE,"INP";#N/A,#N/A,TRUE,"BS";#N/A,#N/A,TRUE,"P&amp;L";#N/A,#N/A,TRUE,"CF";#N/A,#N/A,TRUE,"WCAP";#N/A,#N/A,TRUE,"1.1";#N/A,#N/A,TRUE,"1.1a";#N/A,#N/A,TRUE,"1.1b";#N/A,#N/A,TRUE,"1.1c";#N/A,#N/A,TRUE,"1.1e";#N/A,#N/A,TRUE,"1.1f";#N/A,#N/A,TRUE,"1.1g";#N/A,#N/A,TRUE,"1.1h_T";#N/A,#N/A,TRUE,"1.1h_D";#N/A,#N/A,TRUE,"1.2";#N/A,#N/A,TRUE,"1.3";#N/A,#N/A,TRUE,"1.3b";#N/A,#N/A,TRUE,"OL";#N/A,#N/A,TRUE,"1.4";#N/A,#N/A,TRUE,"1.5";#N/A,#N/A,TRUE,"1.6";#N/A,#N/A,TRUE,"2.1";#N/A,#N/A,TRUE,"SOD"}</definedName>
    <definedName name="wrn.Reports._.of._.NPDCL." localSheetId="2" hidden="1">{#N/A,#N/A,TRUE,"INP";#N/A,#N/A,TRUE,"BS";#N/A,#N/A,TRUE,"P&amp;L";#N/A,#N/A,TRUE,"CF";#N/A,#N/A,TRUE,"WCAP";#N/A,#N/A,TRUE,"1.1";#N/A,#N/A,TRUE,"1.1a";#N/A,#N/A,TRUE,"1.1b";#N/A,#N/A,TRUE,"1.1c";#N/A,#N/A,TRUE,"1.1e";#N/A,#N/A,TRUE,"1.1f";#N/A,#N/A,TRUE,"1.1g";#N/A,#N/A,TRUE,"1.1h_T";#N/A,#N/A,TRUE,"1.1h_D";#N/A,#N/A,TRUE,"1.2";#N/A,#N/A,TRUE,"1.3";#N/A,#N/A,TRUE,"1.3b";#N/A,#N/A,TRUE,"OL";#N/A,#N/A,TRUE,"1.4";#N/A,#N/A,TRUE,"1.5";#N/A,#N/A,TRUE,"1.6";#N/A,#N/A,TRUE,"2.1";#N/A,#N/A,TRUE,"SOD"}</definedName>
    <definedName name="wrn.Reports._.of._.NPDCL." localSheetId="8" hidden="1">{#N/A,#N/A,TRUE,"INP";#N/A,#N/A,TRUE,"BS";#N/A,#N/A,TRUE,"P&amp;L";#N/A,#N/A,TRUE,"CF";#N/A,#N/A,TRUE,"WCAP";#N/A,#N/A,TRUE,"1.1";#N/A,#N/A,TRUE,"1.1a";#N/A,#N/A,TRUE,"1.1b";#N/A,#N/A,TRUE,"1.1c";#N/A,#N/A,TRUE,"1.1e";#N/A,#N/A,TRUE,"1.1f";#N/A,#N/A,TRUE,"1.1g";#N/A,#N/A,TRUE,"1.1h_T";#N/A,#N/A,TRUE,"1.1h_D";#N/A,#N/A,TRUE,"1.2";#N/A,#N/A,TRUE,"1.3";#N/A,#N/A,TRUE,"1.3b";#N/A,#N/A,TRUE,"OL";#N/A,#N/A,TRUE,"1.4";#N/A,#N/A,TRUE,"1.5";#N/A,#N/A,TRUE,"1.6";#N/A,#N/A,TRUE,"2.1";#N/A,#N/A,TRUE,"SOD"}</definedName>
    <definedName name="wrn.Reports._.of._.NPDCL." localSheetId="9" hidden="1">{#N/A,#N/A,TRUE,"INP";#N/A,#N/A,TRUE,"BS";#N/A,#N/A,TRUE,"P&amp;L";#N/A,#N/A,TRUE,"CF";#N/A,#N/A,TRUE,"WCAP";#N/A,#N/A,TRUE,"1.1";#N/A,#N/A,TRUE,"1.1a";#N/A,#N/A,TRUE,"1.1b";#N/A,#N/A,TRUE,"1.1c";#N/A,#N/A,TRUE,"1.1e";#N/A,#N/A,TRUE,"1.1f";#N/A,#N/A,TRUE,"1.1g";#N/A,#N/A,TRUE,"1.1h_T";#N/A,#N/A,TRUE,"1.1h_D";#N/A,#N/A,TRUE,"1.2";#N/A,#N/A,TRUE,"1.3";#N/A,#N/A,TRUE,"1.3b";#N/A,#N/A,TRUE,"OL";#N/A,#N/A,TRUE,"1.4";#N/A,#N/A,TRUE,"1.5";#N/A,#N/A,TRUE,"1.6";#N/A,#N/A,TRUE,"2.1";#N/A,#N/A,TRUE,"SOD"}</definedName>
    <definedName name="wrn.Reports._.of._.NPDCL." hidden="1">{#N/A,#N/A,TRUE,"INP";#N/A,#N/A,TRUE,"BS";#N/A,#N/A,TRUE,"P&amp;L";#N/A,#N/A,TRUE,"CF";#N/A,#N/A,TRUE,"WCAP";#N/A,#N/A,TRUE,"1.1";#N/A,#N/A,TRUE,"1.1a";#N/A,#N/A,TRUE,"1.1b";#N/A,#N/A,TRUE,"1.1c";#N/A,#N/A,TRUE,"1.1e";#N/A,#N/A,TRUE,"1.1f";#N/A,#N/A,TRUE,"1.1g";#N/A,#N/A,TRUE,"1.1h_T";#N/A,#N/A,TRUE,"1.1h_D";#N/A,#N/A,TRUE,"1.2";#N/A,#N/A,TRUE,"1.3";#N/A,#N/A,TRUE,"1.3b";#N/A,#N/A,TRUE,"OL";#N/A,#N/A,TRUE,"1.4";#N/A,#N/A,TRUE,"1.5";#N/A,#N/A,TRUE,"1.6";#N/A,#N/A,TRUE,"2.1";#N/A,#N/A,TRUE,"SOD"}</definedName>
    <definedName name="wrn.RPLINS." localSheetId="7" hidden="1">{#N/A,#N/A,FALSE,"str_title";#N/A,#N/A,FALSE,"SUM";#N/A,#N/A,FALSE,"Scope";#N/A,#N/A,FALSE,"PIE-Jn";#N/A,#N/A,FALSE,"PIE-Jn_Hz";#N/A,#N/A,FALSE,"Liq_Plan";#N/A,#N/A,FALSE,"S_Curve";#N/A,#N/A,FALSE,"Liq_Prof";#N/A,#N/A,FALSE,"Man_Pwr";#N/A,#N/A,FALSE,"Man_Prof"}</definedName>
    <definedName name="wrn.RPLINS." localSheetId="2" hidden="1">{#N/A,#N/A,FALSE,"str_title";#N/A,#N/A,FALSE,"SUM";#N/A,#N/A,FALSE,"Scope";#N/A,#N/A,FALSE,"PIE-Jn";#N/A,#N/A,FALSE,"PIE-Jn_Hz";#N/A,#N/A,FALSE,"Liq_Plan";#N/A,#N/A,FALSE,"S_Curve";#N/A,#N/A,FALSE,"Liq_Prof";#N/A,#N/A,FALSE,"Man_Pwr";#N/A,#N/A,FALSE,"Man_Prof"}</definedName>
    <definedName name="wrn.RPLINS." localSheetId="8" hidden="1">{#N/A,#N/A,FALSE,"str_title";#N/A,#N/A,FALSE,"SUM";#N/A,#N/A,FALSE,"Scope";#N/A,#N/A,FALSE,"PIE-Jn";#N/A,#N/A,FALSE,"PIE-Jn_Hz";#N/A,#N/A,FALSE,"Liq_Plan";#N/A,#N/A,FALSE,"S_Curve";#N/A,#N/A,FALSE,"Liq_Prof";#N/A,#N/A,FALSE,"Man_Pwr";#N/A,#N/A,FALSE,"Man_Prof"}</definedName>
    <definedName name="wrn.RPLINS." localSheetId="9" hidden="1">{#N/A,#N/A,FALSE,"str_title";#N/A,#N/A,FALSE,"SUM";#N/A,#N/A,FALSE,"Scope";#N/A,#N/A,FALSE,"PIE-Jn";#N/A,#N/A,FALSE,"PIE-Jn_Hz";#N/A,#N/A,FALSE,"Liq_Plan";#N/A,#N/A,FALSE,"S_Curve";#N/A,#N/A,FALSE,"Liq_Prof";#N/A,#N/A,FALSE,"Man_Pwr";#N/A,#N/A,FALSE,"Man_Prof"}</definedName>
    <definedName name="wrn.RPLINS." hidden="1">{#N/A,#N/A,FALSE,"str_title";#N/A,#N/A,FALSE,"SUM";#N/A,#N/A,FALSE,"Scope";#N/A,#N/A,FALSE,"PIE-Jn";#N/A,#N/A,FALSE,"PIE-Jn_Hz";#N/A,#N/A,FALSE,"Liq_Plan";#N/A,#N/A,FALSE,"S_Curve";#N/A,#N/A,FALSE,"Liq_Prof";#N/A,#N/A,FALSE,"Man_Pwr";#N/A,#N/A,FALSE,"Man_Prof"}</definedName>
    <definedName name="wrn.summ1" localSheetId="7" hidden="1">{#N/A,#N/A,FALSE,"COVER1.XLS ";#N/A,#N/A,FALSE,"RACT1.XLS";#N/A,#N/A,FALSE,"RACT2.XLS";#N/A,#N/A,FALSE,"ECCMP";#N/A,#N/A,FALSE,"WELDER.XLS"}</definedName>
    <definedName name="wrn.summ1" localSheetId="2" hidden="1">{#N/A,#N/A,FALSE,"COVER1.XLS ";#N/A,#N/A,FALSE,"RACT1.XLS";#N/A,#N/A,FALSE,"RACT2.XLS";#N/A,#N/A,FALSE,"ECCMP";#N/A,#N/A,FALSE,"WELDER.XLS"}</definedName>
    <definedName name="wrn.summ1" localSheetId="8" hidden="1">{#N/A,#N/A,FALSE,"COVER1.XLS ";#N/A,#N/A,FALSE,"RACT1.XLS";#N/A,#N/A,FALSE,"RACT2.XLS";#N/A,#N/A,FALSE,"ECCMP";#N/A,#N/A,FALSE,"WELDER.XLS"}</definedName>
    <definedName name="wrn.summ1" localSheetId="9" hidden="1">{#N/A,#N/A,FALSE,"COVER1.XLS ";#N/A,#N/A,FALSE,"RACT1.XLS";#N/A,#N/A,FALSE,"RACT2.XLS";#N/A,#N/A,FALSE,"ECCMP";#N/A,#N/A,FALSE,"WELDER.XLS"}</definedName>
    <definedName name="wrn.summ1" hidden="1">{#N/A,#N/A,FALSE,"COVER1.XLS ";#N/A,#N/A,FALSE,"RACT1.XLS";#N/A,#N/A,FALSE,"RACT2.XLS";#N/A,#N/A,FALSE,"ECCMP";#N/A,#N/A,FALSE,"WELDER.XLS"}</definedName>
    <definedName name="wrn.summary." localSheetId="7" hidden="1">{#N/A,#N/A,FALSE,"COVER1.XLS ";#N/A,#N/A,FALSE,"RACT1.XLS";#N/A,#N/A,FALSE,"RACT2.XLS";#N/A,#N/A,FALSE,"ECCMP";#N/A,#N/A,FALSE,"WELDER.XLS"}</definedName>
    <definedName name="wrn.summary." localSheetId="2" hidden="1">{#N/A,#N/A,FALSE,"COVER1.XLS ";#N/A,#N/A,FALSE,"RACT1.XLS";#N/A,#N/A,FALSE,"RACT2.XLS";#N/A,#N/A,FALSE,"ECCMP";#N/A,#N/A,FALSE,"WELDER.XLS"}</definedName>
    <definedName name="wrn.summary." localSheetId="8" hidden="1">{#N/A,#N/A,FALSE,"COVER1.XLS ";#N/A,#N/A,FALSE,"RACT1.XLS";#N/A,#N/A,FALSE,"RACT2.XLS";#N/A,#N/A,FALSE,"ECCMP";#N/A,#N/A,FALSE,"WELDER.XLS"}</definedName>
    <definedName name="wrn.summary." localSheetId="9" hidden="1">{#N/A,#N/A,FALSE,"COVER1.XLS ";#N/A,#N/A,FALSE,"RACT1.XLS";#N/A,#N/A,FALSE,"RACT2.XLS";#N/A,#N/A,FALSE,"ECCMP";#N/A,#N/A,FALSE,"WELDER.XLS"}</definedName>
    <definedName name="wrn.summary." hidden="1">{#N/A,#N/A,FALSE,"COVER1.XLS ";#N/A,#N/A,FALSE,"RACT1.XLS";#N/A,#N/A,FALSE,"RACT2.XLS";#N/A,#N/A,FALSE,"ECCMP";#N/A,#N/A,FALSE,"WELDER.XLS"}</definedName>
    <definedName name="wrn.WorkBook._.Print." localSheetId="7"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wrn.WorkBook._.Print." localSheetId="2"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wrn.WorkBook._.Print." localSheetId="8"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wrn.WorkBook._.Print." localSheetId="9"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wrn.WorkBook._.Print."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WRN0" localSheetId="7" hidden="1">{#N/A,#N/A,FALSE,"COVER1.XLS ";#N/A,#N/A,FALSE,"RACT1.XLS";#N/A,#N/A,FALSE,"RACT2.XLS";#N/A,#N/A,FALSE,"ECCMP";#N/A,#N/A,FALSE,"WELDER.XLS"}</definedName>
    <definedName name="WRN0" localSheetId="2" hidden="1">{#N/A,#N/A,FALSE,"COVER1.XLS ";#N/A,#N/A,FALSE,"RACT1.XLS";#N/A,#N/A,FALSE,"RACT2.XLS";#N/A,#N/A,FALSE,"ECCMP";#N/A,#N/A,FALSE,"WELDER.XLS"}</definedName>
    <definedName name="WRN0" localSheetId="8" hidden="1">{#N/A,#N/A,FALSE,"COVER1.XLS ";#N/A,#N/A,FALSE,"RACT1.XLS";#N/A,#N/A,FALSE,"RACT2.XLS";#N/A,#N/A,FALSE,"ECCMP";#N/A,#N/A,FALSE,"WELDER.XLS"}</definedName>
    <definedName name="WRN0" localSheetId="9" hidden="1">{#N/A,#N/A,FALSE,"COVER1.XLS ";#N/A,#N/A,FALSE,"RACT1.XLS";#N/A,#N/A,FALSE,"RACT2.XLS";#N/A,#N/A,FALSE,"ECCMP";#N/A,#N/A,FALSE,"WELDER.XLS"}</definedName>
    <definedName name="WRN0" hidden="1">{#N/A,#N/A,FALSE,"COVER1.XLS ";#N/A,#N/A,FALSE,"RACT1.XLS";#N/A,#N/A,FALSE,"RACT2.XLS";#N/A,#N/A,FALSE,"ECCMP";#N/A,#N/A,FALSE,"WELDER.XLS"}</definedName>
    <definedName name="WWWW" localSheetId="7" hidden="1">{#N/A,#N/A,FALSE,"COVER.XLS";#N/A,#N/A,FALSE,"RACT1.XLS";#N/A,#N/A,FALSE,"RACT2.XLS";#N/A,#N/A,FALSE,"ECCMP";#N/A,#N/A,FALSE,"WELDER.XLS"}</definedName>
    <definedName name="WWWW" localSheetId="2" hidden="1">{#N/A,#N/A,FALSE,"COVER.XLS";#N/A,#N/A,FALSE,"RACT1.XLS";#N/A,#N/A,FALSE,"RACT2.XLS";#N/A,#N/A,FALSE,"ECCMP";#N/A,#N/A,FALSE,"WELDER.XLS"}</definedName>
    <definedName name="WWWW" localSheetId="8" hidden="1">{#N/A,#N/A,FALSE,"COVER.XLS";#N/A,#N/A,FALSE,"RACT1.XLS";#N/A,#N/A,FALSE,"RACT2.XLS";#N/A,#N/A,FALSE,"ECCMP";#N/A,#N/A,FALSE,"WELDER.XLS"}</definedName>
    <definedName name="WWWW" localSheetId="9" hidden="1">{#N/A,#N/A,FALSE,"COVER.XLS";#N/A,#N/A,FALSE,"RACT1.XLS";#N/A,#N/A,FALSE,"RACT2.XLS";#N/A,#N/A,FALSE,"ECCMP";#N/A,#N/A,FALSE,"WELDER.XLS"}</definedName>
    <definedName name="WWWW" hidden="1">{#N/A,#N/A,FALSE,"COVER.XLS";#N/A,#N/A,FALSE,"RACT1.XLS";#N/A,#N/A,FALSE,"RACT2.XLS";#N/A,#N/A,FALSE,"ECCMP";#N/A,#N/A,FALSE,"WELDER.XLS"}</definedName>
    <definedName name="x">#REF!</definedName>
    <definedName name="X1_">#REF!</definedName>
    <definedName name="XLRPARAMS_COMPNAME" hidden="1">[41]XLR_NoRangeSheet!$B$6</definedName>
    <definedName name="XLRPARAMS_PAYDT1" hidden="1">[64]XLR_NoRangeSheet!$D$6</definedName>
    <definedName name="XLRPARAMS_PAYDT10" hidden="1">[64]XLR_NoRangeSheet!$M$6</definedName>
    <definedName name="XLRPARAMS_PAYDT11" hidden="1">[64]XLR_NoRangeSheet!$N$6</definedName>
    <definedName name="XLRPARAMS_PAYDT12" hidden="1">[64]XLR_NoRangeSheet!$O$6</definedName>
    <definedName name="XLRPARAMS_PAYDT2" hidden="1">[64]XLR_NoRangeSheet!$E$6</definedName>
    <definedName name="XLRPARAMS_PAYDT3" hidden="1">[64]XLR_NoRangeSheet!$F$6</definedName>
    <definedName name="XLRPARAMS_PAYDT4" hidden="1">[64]XLR_NoRangeSheet!$G$6</definedName>
    <definedName name="XLRPARAMS_PAYDT5" hidden="1">[64]XLR_NoRangeSheet!$H$6</definedName>
    <definedName name="XLRPARAMS_PAYDT6" hidden="1">[64]XLR_NoRangeSheet!$I$6</definedName>
    <definedName name="XLRPARAMS_PAYDT7" hidden="1">[64]XLR_NoRangeSheet!$J$6</definedName>
    <definedName name="XLRPARAMS_PAYDT8" hidden="1">[64]XLR_NoRangeSheet!$K$6</definedName>
    <definedName name="XLRPARAMS_PAYDT9" hidden="1">[64]XLR_NoRangeSheet!$L$6</definedName>
    <definedName name="xx" localSheetId="8">#REF!</definedName>
    <definedName name="xx">#REF!</definedName>
    <definedName name="xxxCLabel1.1.Displacement">-1</definedName>
    <definedName name="xxxCLabel1.1.Label">"02	February"</definedName>
    <definedName name="xxxCLabel1.1.Prompt">1</definedName>
    <definedName name="xxxCLabel2.1.Displacement">0</definedName>
    <definedName name="xxxCLabel2.1.Label">"02	February"</definedName>
    <definedName name="xxxCLabel2.1.Prompt">1</definedName>
    <definedName name="xxxCLabel3.1.Displacement">0</definedName>
    <definedName name="xxxCLabel3.1.Label">"02	February"</definedName>
    <definedName name="xxxCLabel3.1.Prompt">1</definedName>
    <definedName name="xxxCLabel4.1.Displacement">0</definedName>
    <definedName name="xxxCLabel4.1.Label">"02	February"</definedName>
    <definedName name="xxxCLabel4.1.Prompt">1</definedName>
    <definedName name="xxxCLabel5.1.Displacement">0</definedName>
    <definedName name="xxxCLabel5.1.Label">"02	February"</definedName>
    <definedName name="xxxCLabel5.1.Prompt">1</definedName>
    <definedName name="xxxColHeader1bx">0</definedName>
    <definedName name="xxxColHeader1by">11</definedName>
    <definedName name="xxxColHeader1ex">0</definedName>
    <definedName name="xxxColHeader1ey">11</definedName>
    <definedName name="xxxColHeader2bx">0</definedName>
    <definedName name="xxxColHeader2by">123</definedName>
    <definedName name="xxxColHeader2ex">0</definedName>
    <definedName name="xxxColHeader2ey">123</definedName>
    <definedName name="xxxColHeader3bx">0</definedName>
    <definedName name="xxxColHeader3by">177</definedName>
    <definedName name="xxxColHeader3ex">0</definedName>
    <definedName name="xxxColHeader3ey">177</definedName>
    <definedName name="xxxColHeader4bx">0</definedName>
    <definedName name="xxxColHeader4by">200</definedName>
    <definedName name="xxxColHeader4ex">0</definedName>
    <definedName name="xxxColHeader4ey">200</definedName>
    <definedName name="xxxColHeader5bx">0</definedName>
    <definedName name="xxxColHeader5by">59</definedName>
    <definedName name="xxxColHeader5ex">0</definedName>
    <definedName name="xxxColHeader5ey">59</definedName>
    <definedName name="xxxColLabels1bx">1</definedName>
    <definedName name="xxxColLabels1by">11</definedName>
    <definedName name="xxxColLabels1ex">1</definedName>
    <definedName name="xxxColLabels1ey">11</definedName>
    <definedName name="xxxColLabels2bx">1</definedName>
    <definedName name="xxxColLabels2by">123</definedName>
    <definedName name="xxxColLabels2ex">1</definedName>
    <definedName name="xxxColLabels2ey">123</definedName>
    <definedName name="xxxColLabels3bx">1</definedName>
    <definedName name="xxxColLabels3by">177</definedName>
    <definedName name="xxxColLabels3ex">1</definedName>
    <definedName name="xxxColLabels3ey">177</definedName>
    <definedName name="xxxColLabels4bx">1</definedName>
    <definedName name="xxxColLabels4by">200</definedName>
    <definedName name="xxxColLabels4ex">1</definedName>
    <definedName name="xxxColLabels4ey">200</definedName>
    <definedName name="xxxColLabels5bx">1</definedName>
    <definedName name="xxxColLabels5by">59</definedName>
    <definedName name="xxxColLabels5ex">1</definedName>
    <definedName name="xxxColLabels5ey">59</definedName>
    <definedName name="xxxCommon1DimValue1.1">"'0001"</definedName>
    <definedName name="xxxCommon1DimValue1.2">"Profit &amp; Loss"</definedName>
    <definedName name="xxxCommon1DimValue2.1">"A"</definedName>
    <definedName name="xxxCommon1DimValue2.2">"ACTUAL"</definedName>
    <definedName name="xxxCommon1DimValue3.1">"'18010"</definedName>
    <definedName name="xxxCommon1DimValue3.2">"ROULUNDS CODAN INDIA LTD."</definedName>
    <definedName name="xxxCommon1DimValue4.1">"Year-to-Date"</definedName>
    <definedName name="xxxCommon1DimValue4.2">"Year to date P&amp;L Accumulation"</definedName>
    <definedName name="xxxCommon1DimValue5.1">"'2003"</definedName>
    <definedName name="xxxCommon1DimValue5.2">2003</definedName>
    <definedName name="xxxCommon1DimValue6.1">"'0000"</definedName>
    <definedName name="xxxCommon1DimValue6.2">"Total"</definedName>
    <definedName name="xxxCommon1DimValue7.1">"Local"</definedName>
    <definedName name="xxxCommon1DimValue7.2">"Local Currency"</definedName>
    <definedName name="xxxCommon1DimValue8.1">"Net-of-Adjustments"</definedName>
    <definedName name="xxxCommon1DimValue8.2">"Net-of-Adjustments Datatype"</definedName>
    <definedName name="xxxCommon2DimValue1.1">"'0006"</definedName>
    <definedName name="xxxCommon2DimValue1.2">"Cashflow Statement"</definedName>
    <definedName name="xxxCommon2DimValue2.1">"A"</definedName>
    <definedName name="xxxCommon2DimValue2.2">"ACTUAL"</definedName>
    <definedName name="xxxCommon2DimValue3.1">"'18010"</definedName>
    <definedName name="xxxCommon2DimValue3.2">"ROULUNDS CODAN INDIA LTD."</definedName>
    <definedName name="xxxCommon2DimValue4.1">"Year-to-Date"</definedName>
    <definedName name="xxxCommon2DimValue4.2">"Year to date P&amp;L Accumulation"</definedName>
    <definedName name="xxxCommon2DimValue5.1">"'2003"</definedName>
    <definedName name="xxxCommon2DimValue5.2">2003</definedName>
    <definedName name="xxxCommon2DimValue6.1">"'0000"</definedName>
    <definedName name="xxxCommon2DimValue6.2">"Total"</definedName>
    <definedName name="xxxCommon2DimValue7.1">"Local"</definedName>
    <definedName name="xxxCommon2DimValue7.2">"Local Currency"</definedName>
    <definedName name="xxxCommon2DimValue8.1">"Net-of-Adjustments"</definedName>
    <definedName name="xxxCommon2DimValue8.2">"Net-of-Adjustments Datatype"</definedName>
    <definedName name="xxxCommon3DimValue1.1">"'0030"</definedName>
    <definedName name="xxxCommon3DimValue1.2">"Orders received"</definedName>
    <definedName name="xxxCommon3DimValue2.1">"A"</definedName>
    <definedName name="xxxCommon3DimValue2.2">"ACTUAL"</definedName>
    <definedName name="xxxCommon3DimValue3.1">"'18010"</definedName>
    <definedName name="xxxCommon3DimValue3.2">"ROULUNDS CODAN INDIA LTD."</definedName>
    <definedName name="xxxCommon3DimValue4.1">"Year-to-Date"</definedName>
    <definedName name="xxxCommon3DimValue4.2">"Year to date P&amp;L Accumulation"</definedName>
    <definedName name="xxxCommon3DimValue5.1">"'2003"</definedName>
    <definedName name="xxxCommon3DimValue5.2">2003</definedName>
    <definedName name="xxxCommon3DimValue6.1">"'0000"</definedName>
    <definedName name="xxxCommon3DimValue6.2">"Total"</definedName>
    <definedName name="xxxCommon3DimValue7.1">"Local"</definedName>
    <definedName name="xxxCommon3DimValue7.2">"Local Currency"</definedName>
    <definedName name="xxxCommon3DimValue8.1">"Net-of-Adjustments"</definedName>
    <definedName name="xxxCommon3DimValue8.2">"Net-of-Adjustments Datatype"</definedName>
    <definedName name="xxxCommon4DimValue1.1">"'0032"</definedName>
    <definedName name="xxxCommon4DimValue1.2">"Orders period end"</definedName>
    <definedName name="xxxCommon4DimValue2.1">"A"</definedName>
    <definedName name="xxxCommon4DimValue2.2">"ACTUAL"</definedName>
    <definedName name="xxxCommon4DimValue3.1">"'18010"</definedName>
    <definedName name="xxxCommon4DimValue3.2">"ROULUNDS CODAN INDIA LTD."</definedName>
    <definedName name="xxxCommon4DimValue4.1">"Year-to-Date"</definedName>
    <definedName name="xxxCommon4DimValue4.2">"Year to date P&amp;L Accumulation"</definedName>
    <definedName name="xxxCommon4DimValue5.1">"'2003"</definedName>
    <definedName name="xxxCommon4DimValue5.2">2003</definedName>
    <definedName name="xxxCommon4DimValue6.1">"'0000"</definedName>
    <definedName name="xxxCommon4DimValue6.2">"Total"</definedName>
    <definedName name="xxxCommon4DimValue7.1">"Local"</definedName>
    <definedName name="xxxCommon4DimValue7.2">"Local Currency"</definedName>
    <definedName name="xxxCommon4DimValue8.1">"Net-of-Adjustments"</definedName>
    <definedName name="xxxCommon4DimValue8.2">"Net-of-Adjustments Datatype"</definedName>
    <definedName name="xxxCommon5DimValue1.1">"'0005"</definedName>
    <definedName name="xxxCommon5DimValue1.2">"Balance Sheet"</definedName>
    <definedName name="xxxCommon5DimValue2.1">"A"</definedName>
    <definedName name="xxxCommon5DimValue2.2">"ACTUAL"</definedName>
    <definedName name="xxxCommon5DimValue3.1">"'18010"</definedName>
    <definedName name="xxxCommon5DimValue3.2">"ROULUNDS CODAN INDIA LTD."</definedName>
    <definedName name="xxxCommon5DimValue4.1">"Year-to-Date"</definedName>
    <definedName name="xxxCommon5DimValue4.2">"Year to date P&amp;L Accumulation"</definedName>
    <definedName name="xxxCommon5DimValue5.1">"'2003"</definedName>
    <definedName name="xxxCommon5DimValue5.2">2003</definedName>
    <definedName name="xxxCommon5DimValue6.1">"'0000"</definedName>
    <definedName name="xxxCommon5DimValue6.2">"Total"</definedName>
    <definedName name="xxxCommon5DimValue7.1">"Local"</definedName>
    <definedName name="xxxCommon5DimValue7.2">"Local Currency"</definedName>
    <definedName name="xxxCommon5DimValue8.1">"Net-of-Adjustments"</definedName>
    <definedName name="xxxCommon5DimValue8.2">"Net-of-Adjustments Datatype"</definedName>
    <definedName name="xxxCommonArea1bx">0</definedName>
    <definedName name="xxxCommonArea1by">2</definedName>
    <definedName name="xxxCommonArea1ex">2</definedName>
    <definedName name="xxxCommonArea1ey">9</definedName>
    <definedName name="xxxCommonArea2bx">0</definedName>
    <definedName name="xxxCommonArea2by">114</definedName>
    <definedName name="xxxCommonArea2ex">2</definedName>
    <definedName name="xxxCommonArea2ey">121</definedName>
    <definedName name="xxxCommonArea3bx">0</definedName>
    <definedName name="xxxCommonArea3by">168</definedName>
    <definedName name="xxxCommonArea3ex">2</definedName>
    <definedName name="xxxCommonArea3ey">175</definedName>
    <definedName name="xxxCommonArea4bx">0</definedName>
    <definedName name="xxxCommonArea4by">191</definedName>
    <definedName name="xxxCommonArea4ex">2</definedName>
    <definedName name="xxxCommonArea4ey">198</definedName>
    <definedName name="xxxCommonArea5bx">0</definedName>
    <definedName name="xxxCommonArea5by">50</definedName>
    <definedName name="xxxCommonArea5ex">2</definedName>
    <definedName name="xxxCommonArea5ey">57</definedName>
    <definedName name="xxxDataBlock1bx">1</definedName>
    <definedName name="xxxDataBlock1by">15</definedName>
    <definedName name="xxxDataBlock1ex">1</definedName>
    <definedName name="xxxDataBlock1ey">46</definedName>
    <definedName name="xxxDataBlock2bx">1</definedName>
    <definedName name="xxxDataBlock2by">127</definedName>
    <definedName name="xxxDataBlock2ex">1</definedName>
    <definedName name="xxxDataBlock2ey">163</definedName>
    <definedName name="xxxDataBlock3bx">1</definedName>
    <definedName name="xxxDataBlock3by">181</definedName>
    <definedName name="xxxDataBlock3ex">1</definedName>
    <definedName name="xxxDataBlock3ey">186</definedName>
    <definedName name="xxxDataBlock4bx">1</definedName>
    <definedName name="xxxDataBlock4by">204</definedName>
    <definedName name="xxxDataBlock4ex">1</definedName>
    <definedName name="xxxDataBlock4ey">211</definedName>
    <definedName name="xxxDataBlock5bx">1</definedName>
    <definedName name="xxxDataBlock5by">63</definedName>
    <definedName name="xxxDataBlock5ex">1</definedName>
    <definedName name="xxxDataBlock5ey">109</definedName>
    <definedName name="xxxDownfootCols1Count">0</definedName>
    <definedName name="xxxDownfootCols2Count">0</definedName>
    <definedName name="xxxDownfootCols3Count">0</definedName>
    <definedName name="xxxDownfootCols4Count">0</definedName>
    <definedName name="xxxDownfootCols5Count">0</definedName>
    <definedName name="xxxDownfootRows1Count">8</definedName>
    <definedName name="xxxDownfootRows1Number0">17</definedName>
    <definedName name="xxxDownfootRows1Number1">22</definedName>
    <definedName name="xxxDownfootRows1Number2">25</definedName>
    <definedName name="xxxDownfootRows1Number3">36</definedName>
    <definedName name="xxxDownfootRows1Number4">37</definedName>
    <definedName name="xxxDownfootRows1Number5">42</definedName>
    <definedName name="xxxDownfootRows1Number6">44</definedName>
    <definedName name="xxxDownfootRows1Number7">46</definedName>
    <definedName name="xxxDownfootRows2Count">7</definedName>
    <definedName name="xxxDownfootRows2Number0">129</definedName>
    <definedName name="xxxDownfootRows2Number1">131</definedName>
    <definedName name="xxxDownfootRows2Number2">134</definedName>
    <definedName name="xxxDownfootRows2Number3">142</definedName>
    <definedName name="xxxDownfootRows2Number4">153</definedName>
    <definedName name="xxxDownfootRows2Number5">154</definedName>
    <definedName name="xxxDownfootRows2Number6">163</definedName>
    <definedName name="xxxDownfootRows3Count">2</definedName>
    <definedName name="xxxDownfootRows3Number0">183</definedName>
    <definedName name="xxxDownfootRows3Number1">186</definedName>
    <definedName name="xxxDownfootRows4Count">2</definedName>
    <definedName name="xxxDownfootRows4Number0">207</definedName>
    <definedName name="xxxDownfootRows4Number1">211</definedName>
    <definedName name="xxxDownfootRows5Count">16</definedName>
    <definedName name="xxxDownfootRows5Number0">67</definedName>
    <definedName name="xxxDownfootRows5Number1">72</definedName>
    <definedName name="xxxDownfootRows5Number10">98</definedName>
    <definedName name="xxxDownfootRows5Number11">101</definedName>
    <definedName name="xxxDownfootRows5Number12">105</definedName>
    <definedName name="xxxDownfootRows5Number13">107</definedName>
    <definedName name="xxxDownfootRows5Number14">108</definedName>
    <definedName name="xxxDownfootRows5Number15">109</definedName>
    <definedName name="xxxDownfootRows5Number2">76</definedName>
    <definedName name="xxxDownfootRows5Number3">77</definedName>
    <definedName name="xxxDownfootRows5Number4">82</definedName>
    <definedName name="xxxDownfootRows5Number5">85</definedName>
    <definedName name="xxxDownfootRows5Number6">88</definedName>
    <definedName name="xxxDownfootRows5Number7">89</definedName>
    <definedName name="xxxDownfootRows5Number8">96</definedName>
    <definedName name="xxxDownfootRows5Number9">97</definedName>
    <definedName name="xxxEntireArea1bx">0</definedName>
    <definedName name="xxxEntireArea1by">2</definedName>
    <definedName name="xxxEntireArea1ex">1</definedName>
    <definedName name="xxxEntireArea1ey">46</definedName>
    <definedName name="xxxEntireArea2bx">0</definedName>
    <definedName name="xxxEntireArea2by">114</definedName>
    <definedName name="xxxEntireArea2ex">1</definedName>
    <definedName name="xxxEntireArea2ey">163</definedName>
    <definedName name="xxxEntireArea3bx">0</definedName>
    <definedName name="xxxEntireArea3by">168</definedName>
    <definedName name="xxxEntireArea3ex">1</definedName>
    <definedName name="xxxEntireArea3ey">186</definedName>
    <definedName name="xxxEntireArea4bx">0</definedName>
    <definedName name="xxxEntireArea4by">191</definedName>
    <definedName name="xxxEntireArea4ex">1</definedName>
    <definedName name="xxxEntireArea4ey">211</definedName>
    <definedName name="xxxEntireArea5bx">0</definedName>
    <definedName name="xxxEntireArea5by">50</definedName>
    <definedName name="xxxEntireArea5ex">1</definedName>
    <definedName name="xxxEntireArea5ey">109</definedName>
    <definedName name="xxxGNVFileName">"MONTHREP.GNV"</definedName>
    <definedName name="xxxGNVStamp">1004357820</definedName>
    <definedName name="xxxHeaderCols1Count">0</definedName>
    <definedName name="xxxHeaderCols2Count">0</definedName>
    <definedName name="xxxHeaderCols3Count">0</definedName>
    <definedName name="xxxHeaderCols4Count">0</definedName>
    <definedName name="xxxHeaderCols5Count">0</definedName>
    <definedName name="xxxHeaderRows1Count">0</definedName>
    <definedName name="xxxHeaderRows2Count">0</definedName>
    <definedName name="xxxHeaderRows3Count">0</definedName>
    <definedName name="xxxHeaderRows4Count">2</definedName>
    <definedName name="xxxHeaderRows4Number0">204</definedName>
    <definedName name="xxxHeaderRows4Number1">208</definedName>
    <definedName name="xxxHeaderRows4Over0">0</definedName>
    <definedName name="xxxHeaderRows4Over1">0</definedName>
    <definedName name="xxxHeaderRows4Submit0">1</definedName>
    <definedName name="xxxHeaderRows4Submit1">1</definedName>
    <definedName name="xxxHeaderRows5Count">2</definedName>
    <definedName name="xxxHeaderRows5Number0">63</definedName>
    <definedName name="xxxHeaderRows5Number1">90</definedName>
    <definedName name="xxxHeaderRows5Over0">0</definedName>
    <definedName name="xxxHeaderRows5Over1">0</definedName>
    <definedName name="xxxHeaderRows5Submit0">1</definedName>
    <definedName name="xxxHeaderRows5Submit1">1</definedName>
    <definedName name="xxxNumber_Areas">5</definedName>
    <definedName name="xxxODECols1Count">0</definedName>
    <definedName name="xxxODECols2Count">0</definedName>
    <definedName name="xxxODECols3Count">0</definedName>
    <definedName name="xxxODECols4Count">0</definedName>
    <definedName name="xxxODECols5Count">0</definedName>
    <definedName name="xxxODERows1Count">0</definedName>
    <definedName name="xxxODERows2Count">0</definedName>
    <definedName name="xxxODERows3Count">0</definedName>
    <definedName name="xxxODERows4Count">0</definedName>
    <definedName name="xxxODERows5Count">0</definedName>
    <definedName name="xxxRefreshable">1</definedName>
    <definedName name="xxxRLabel1.1.Prompt">0</definedName>
    <definedName name="xxxRLabel1.10.Prompt">0</definedName>
    <definedName name="xxxRLabel1.11.Prompt">0</definedName>
    <definedName name="xxxRLabel1.12.Prompt">0</definedName>
    <definedName name="xxxRLabel1.13.Prompt">0</definedName>
    <definedName name="xxxRLabel1.14.Prompt">0</definedName>
    <definedName name="xxxRLabel1.15.Prompt">0</definedName>
    <definedName name="xxxRLabel1.16.Prompt">0</definedName>
    <definedName name="xxxRLabel1.17.Prompt">0</definedName>
    <definedName name="xxxRLabel1.18.Prompt">0</definedName>
    <definedName name="xxxRLabel1.19.Prompt">0</definedName>
    <definedName name="xxxRLabel1.2.Prompt">0</definedName>
    <definedName name="xxxRLabel1.20.Prompt">0</definedName>
    <definedName name="xxxRLabel1.21.Prompt">0</definedName>
    <definedName name="xxxRLabel1.22.Prompt">0</definedName>
    <definedName name="xxxRLabel1.23.Prompt">0</definedName>
    <definedName name="xxxRLabel1.24.Prompt">0</definedName>
    <definedName name="xxxRLabel1.25.Prompt">0</definedName>
    <definedName name="xxxRLabel1.26.Prompt">0</definedName>
    <definedName name="xxxRLabel1.27.Prompt">0</definedName>
    <definedName name="xxxRLabel1.28.Prompt">0</definedName>
    <definedName name="xxxRLabel1.29.Prompt">0</definedName>
    <definedName name="xxxRLabel1.3.Prompt">0</definedName>
    <definedName name="xxxRLabel1.30.Prompt">0</definedName>
    <definedName name="xxxRLabel1.31.Prompt">0</definedName>
    <definedName name="xxxRLabel1.32.Prompt">0</definedName>
    <definedName name="xxxRLabel1.4.Prompt">0</definedName>
    <definedName name="xxxRLabel1.5.Prompt">0</definedName>
    <definedName name="xxxRLabel1.6.Prompt">0</definedName>
    <definedName name="xxxRLabel1.7.Prompt">0</definedName>
    <definedName name="xxxRLabel1.8.Prompt">0</definedName>
    <definedName name="xxxRLabel1.9.Prompt">0</definedName>
    <definedName name="xxxRLabel2.1.Prompt">0</definedName>
    <definedName name="xxxRLabel2.10.Prompt">0</definedName>
    <definedName name="xxxRLabel2.11.Prompt">0</definedName>
    <definedName name="xxxRLabel2.12.Prompt">0</definedName>
    <definedName name="xxxRLabel2.13.Prompt">0</definedName>
    <definedName name="xxxRLabel2.14.Prompt">0</definedName>
    <definedName name="xxxRLabel2.15.Prompt">0</definedName>
    <definedName name="xxxRLabel2.16.Prompt">0</definedName>
    <definedName name="xxxRLabel2.17.Prompt">0</definedName>
    <definedName name="xxxRLabel2.18.Prompt">0</definedName>
    <definedName name="xxxRLabel2.19.Prompt">0</definedName>
    <definedName name="xxxRLabel2.2.Prompt">0</definedName>
    <definedName name="xxxRLabel2.20.Prompt">0</definedName>
    <definedName name="xxxRLabel2.21.Prompt">0</definedName>
    <definedName name="xxxRLabel2.22.Prompt">0</definedName>
    <definedName name="xxxRLabel2.23.Prompt">0</definedName>
    <definedName name="xxxRLabel2.24.Prompt">0</definedName>
    <definedName name="xxxRLabel2.25.Prompt">0</definedName>
    <definedName name="xxxRLabel2.26.Prompt">0</definedName>
    <definedName name="xxxRLabel2.27.Prompt">0</definedName>
    <definedName name="xxxRLabel2.28.Prompt">0</definedName>
    <definedName name="xxxRLabel2.29.Prompt">0</definedName>
    <definedName name="xxxRLabel2.3.Prompt">0</definedName>
    <definedName name="xxxRLabel2.30.Prompt">0</definedName>
    <definedName name="xxxRLabel2.31.Prompt">0</definedName>
    <definedName name="xxxRLabel2.32.Prompt">0</definedName>
    <definedName name="xxxRLabel2.33.Prompt">0</definedName>
    <definedName name="xxxRLabel2.34.Prompt">0</definedName>
    <definedName name="xxxRLabel2.35.Prompt">0</definedName>
    <definedName name="xxxRLabel2.36.Prompt">0</definedName>
    <definedName name="xxxRLabel2.37.Prompt">0</definedName>
    <definedName name="xxxRLabel2.4.Prompt">0</definedName>
    <definedName name="xxxRLabel2.5.Prompt">0</definedName>
    <definedName name="xxxRLabel2.6.Prompt">0</definedName>
    <definedName name="xxxRLabel2.7.Prompt">0</definedName>
    <definedName name="xxxRLabel2.8.Prompt">0</definedName>
    <definedName name="xxxRLabel2.9.Prompt">0</definedName>
    <definedName name="xxxRLabel3.1.Prompt">0</definedName>
    <definedName name="xxxRLabel3.2.Prompt">0</definedName>
    <definedName name="xxxRLabel3.3.Prompt">0</definedName>
    <definedName name="xxxRLabel3.4.Prompt">0</definedName>
    <definedName name="xxxRLabel3.5.Prompt">0</definedName>
    <definedName name="xxxRLabel3.6.Prompt">0</definedName>
    <definedName name="xxxRLabel4.1.Prompt">0</definedName>
    <definedName name="xxxRLabel4.2.Prompt">0</definedName>
    <definedName name="xxxRLabel4.3.Prompt">0</definedName>
    <definedName name="xxxRLabel4.4.Prompt">0</definedName>
    <definedName name="xxxRLabel4.5.Prompt">0</definedName>
    <definedName name="xxxRLabel4.6.Prompt">0</definedName>
    <definedName name="xxxRLabel4.7.Prompt">0</definedName>
    <definedName name="xxxRLabel4.8.Prompt">0</definedName>
    <definedName name="xxxRLabel5.1.Prompt">0</definedName>
    <definedName name="xxxRLabel5.10.Prompt">0</definedName>
    <definedName name="xxxRLabel5.11.Prompt">0</definedName>
    <definedName name="xxxRLabel5.12.Prompt">0</definedName>
    <definedName name="xxxRLabel5.13.Prompt">0</definedName>
    <definedName name="xxxRLabel5.14.Prompt">0</definedName>
    <definedName name="xxxRLabel5.15.Prompt">0</definedName>
    <definedName name="xxxRLabel5.16.Prompt">0</definedName>
    <definedName name="xxxRLabel5.17.Prompt">0</definedName>
    <definedName name="xxxRLabel5.18.Prompt">0</definedName>
    <definedName name="xxxRLabel5.19.Prompt">0</definedName>
    <definedName name="xxxRLabel5.2.Prompt">0</definedName>
    <definedName name="xxxRLabel5.20.Prompt">0</definedName>
    <definedName name="xxxRLabel5.21.Prompt">0</definedName>
    <definedName name="xxxRLabel5.22.Prompt">0</definedName>
    <definedName name="xxxRLabel5.23.Prompt">0</definedName>
    <definedName name="xxxRLabel5.24.Prompt">0</definedName>
    <definedName name="xxxRLabel5.25.Prompt">0</definedName>
    <definedName name="xxxRLabel5.26.Prompt">0</definedName>
    <definedName name="xxxRLabel5.27.Prompt">0</definedName>
    <definedName name="xxxRLabel5.28.Prompt">0</definedName>
    <definedName name="xxxRLabel5.29.Prompt">0</definedName>
    <definedName name="xxxRLabel5.3.Prompt">0</definedName>
    <definedName name="xxxRLabel5.30.Prompt">0</definedName>
    <definedName name="xxxRLabel5.31.Prompt">0</definedName>
    <definedName name="xxxRLabel5.32.Prompt">0</definedName>
    <definedName name="xxxRLabel5.33.Prompt">0</definedName>
    <definedName name="xxxRLabel5.34.Prompt">0</definedName>
    <definedName name="xxxRLabel5.35.Prompt">0</definedName>
    <definedName name="xxxRLabel5.36.Prompt">0</definedName>
    <definedName name="xxxRLabel5.37.Prompt">0</definedName>
    <definedName name="xxxRLabel5.38.Prompt">0</definedName>
    <definedName name="xxxRLabel5.39.Prompt">0</definedName>
    <definedName name="xxxRLabel5.4.Prompt">0</definedName>
    <definedName name="xxxRLabel5.40.Prompt">0</definedName>
    <definedName name="xxxRLabel5.41.Prompt">0</definedName>
    <definedName name="xxxRLabel5.42.Prompt">0</definedName>
    <definedName name="xxxRLabel5.43.Prompt">0</definedName>
    <definedName name="xxxRLabel5.44.Prompt">0</definedName>
    <definedName name="xxxRLabel5.45.Prompt">0</definedName>
    <definedName name="xxxRLabel5.46.Prompt">0</definedName>
    <definedName name="xxxRLabel5.47.Prompt">0</definedName>
    <definedName name="xxxRLabel5.5.Prompt">0</definedName>
    <definedName name="xxxRLabel5.6.Prompt">0</definedName>
    <definedName name="xxxRLabel5.7.Prompt">0</definedName>
    <definedName name="xxxRLabel5.8.Prompt">0</definedName>
    <definedName name="xxxRLabel5.9.Prompt">0</definedName>
    <definedName name="xxxRowHeader1bx">0</definedName>
    <definedName name="xxxRowHeader1by">13</definedName>
    <definedName name="xxxRowHeader1ex">0</definedName>
    <definedName name="xxxRowHeader1ey">13</definedName>
    <definedName name="xxxRowHeader2bx">0</definedName>
    <definedName name="xxxRowHeader2by">125</definedName>
    <definedName name="xxxRowHeader2ex">0</definedName>
    <definedName name="xxxRowHeader2ey">125</definedName>
    <definedName name="xxxRowHeader3bx">0</definedName>
    <definedName name="xxxRowHeader3by">179</definedName>
    <definedName name="xxxRowHeader3ex">0</definedName>
    <definedName name="xxxRowHeader3ey">179</definedName>
    <definedName name="xxxRowHeader4bx">0</definedName>
    <definedName name="xxxRowHeader4by">202</definedName>
    <definedName name="xxxRowHeader4ex">0</definedName>
    <definedName name="xxxRowHeader4ey">202</definedName>
    <definedName name="xxxRowHeader5bx">0</definedName>
    <definedName name="xxxRowHeader5by">61</definedName>
    <definedName name="xxxRowHeader5ex">0</definedName>
    <definedName name="xxxRowHeader5ey">61</definedName>
    <definedName name="xxxRowLabels1bx">0</definedName>
    <definedName name="xxxRowLabels1by">15</definedName>
    <definedName name="xxxRowLabels1ex">0</definedName>
    <definedName name="xxxRowLabels1ey">46</definedName>
    <definedName name="xxxRowLabels2bx">0</definedName>
    <definedName name="xxxRowLabels2by">127</definedName>
    <definedName name="xxxRowLabels2ex">0</definedName>
    <definedName name="xxxRowLabels2ey">163</definedName>
    <definedName name="xxxRowLabels3bx">0</definedName>
    <definedName name="xxxRowLabels3by">181</definedName>
    <definedName name="xxxRowLabels3ex">0</definedName>
    <definedName name="xxxRowLabels3ey">186</definedName>
    <definedName name="xxxRowLabels4bx">0</definedName>
    <definedName name="xxxRowLabels4by">204</definedName>
    <definedName name="xxxRowLabels4ex">0</definedName>
    <definedName name="xxxRowLabels4ey">211</definedName>
    <definedName name="xxxRowLabels5bx">0</definedName>
    <definedName name="xxxRowLabels5by">63</definedName>
    <definedName name="xxxRowLabels5ex">0</definedName>
    <definedName name="xxxRowLabels5ey">109</definedName>
    <definedName name="xxxSubmittable">1</definedName>
    <definedName name="xxxUDCols1Count">0</definedName>
    <definedName name="xxxUDCols2Count">0</definedName>
    <definedName name="xxxUDCols3Count">0</definedName>
    <definedName name="xxxUDCols4Count">0</definedName>
    <definedName name="xxxUDCols5Count">0</definedName>
    <definedName name="xxxUDRows1Count">0</definedName>
    <definedName name="xxxUDRows2Count">0</definedName>
    <definedName name="xxxUDRows3Count">0</definedName>
    <definedName name="xxxUDRows4Count">0</definedName>
    <definedName name="xxxUDRows5Count">0</definedName>
    <definedName name="xxxWorksheet_Name">"Sheet1"</definedName>
    <definedName name="xxxx" hidden="1">[65]CE!#REF!</definedName>
    <definedName name="Y122_">[1]DLC!$HR$109</definedName>
    <definedName name="Ye">#REF!,#REF!</definedName>
    <definedName name="YEAR">#REF!</definedName>
    <definedName name="Year1">#REF!</definedName>
    <definedName name="YEARLY">[12]TWELVE!$A$3:$Q$445</definedName>
    <definedName name="Yes">'[51]Users Authorisations'!#REF!</definedName>
    <definedName name="yew">[66]SUMMERY!$P$1</definedName>
    <definedName name="yrend_date">[54]Variables_x!$F$14</definedName>
    <definedName name="yrend_date1">[54]Variables_x!$F$17</definedName>
    <definedName name="YTPI">#REF!</definedName>
    <definedName name="yyy">#REF!</definedName>
    <definedName name="yyyy">#REF!</definedName>
    <definedName name="Z" localSheetId="7"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Z" localSheetId="2"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Z" localSheetId="8"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Z" localSheetId="9"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Z" hidden="1">{#N/A,#N/A,TRUE,"Cross Checks";#N/A,#N/A,TRUE,"Balance Sheet";#N/A,#N/A,TRUE,"Share Capital &amp; Premium";#N/A,#N/A,TRUE,"Reserves";#N/A,#N/A,TRUE,"Minority Interests";#N/A,#N/A,TRUE,"Profit &amp; Loss";#N/A,#N/A,TRUE,"Sales";#N/A,#N/A,TRUE,"Cost of Sales";#N/A,#N/A,TRUE,"Admin";#N/A,#N/A,TRUE,"Other Income";#N/A,#N/A,TRUE,"Interest";#N/A,#N/A,TRUE,"Tangible Assets";#N/A,#N/A,TRUE,"Goodwill";#N/A,#N/A,TRUE,"Investments";#N/A,#N/A,TRUE,"Stocks";#N/A,#N/A,TRUE,"Debtors";#N/A,#N/A,TRUE,"Cash&amp;Loans";#N/A,#N/A,TRUE,"Creditors";#N/A,#N/A,TRUE,"Provisions";#N/A,#N/A,TRUE,"Lease Commitments";#N/A,#N/A,TRUE,"Analysis Tables";#N/A,#N/A,TRUE,"Tax";#N/A,#N/A,TRUE,"Intercompany";#N/A,#N/A,TRUE,"Cash_Flow";#N/A,#N/A,TRUE,"Cash Flow Back up";#N/A,#N/A,TRUE,"Acq-Dis B'Sheet"}</definedName>
    <definedName name="zx" localSheetId="7" hidden="1">{#N/A,#N/A,FALSE,"COVER.XLS";#N/A,#N/A,FALSE,"RACT1.XLS";#N/A,#N/A,FALSE,"RACT2.XLS";#N/A,#N/A,FALSE,"ECCMP";#N/A,#N/A,FALSE,"WELDER.XLS"}</definedName>
    <definedName name="zx" localSheetId="2" hidden="1">{#N/A,#N/A,FALSE,"COVER.XLS";#N/A,#N/A,FALSE,"RACT1.XLS";#N/A,#N/A,FALSE,"RACT2.XLS";#N/A,#N/A,FALSE,"ECCMP";#N/A,#N/A,FALSE,"WELDER.XLS"}</definedName>
    <definedName name="zx" localSheetId="8" hidden="1">{#N/A,#N/A,FALSE,"COVER.XLS";#N/A,#N/A,FALSE,"RACT1.XLS";#N/A,#N/A,FALSE,"RACT2.XLS";#N/A,#N/A,FALSE,"ECCMP";#N/A,#N/A,FALSE,"WELDER.XLS"}</definedName>
    <definedName name="zx" localSheetId="9" hidden="1">{#N/A,#N/A,FALSE,"COVER.XLS";#N/A,#N/A,FALSE,"RACT1.XLS";#N/A,#N/A,FALSE,"RACT2.XLS";#N/A,#N/A,FALSE,"ECCMP";#N/A,#N/A,FALSE,"WELDER.XLS"}</definedName>
    <definedName name="zx" hidden="1">{#N/A,#N/A,FALSE,"COVER.XLS";#N/A,#N/A,FALSE,"RACT1.XLS";#N/A,#N/A,FALSE,"RACT2.XLS";#N/A,#N/A,FALSE,"ECCMP";#N/A,#N/A,FALSE,"WELDER.XLS"}</definedName>
    <definedName name="zzzz">#REF!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6" i="11" l="1"/>
  <c r="C5" i="43" l="1"/>
  <c r="C6" i="43"/>
  <c r="C7" i="43"/>
  <c r="C8" i="43"/>
  <c r="C9" i="43"/>
  <c r="C4" i="43"/>
  <c r="E24" i="43" l="1"/>
  <c r="E21" i="43"/>
  <c r="E26" i="43" l="1"/>
  <c r="E17" i="11"/>
  <c r="E12" i="11" s="1"/>
  <c r="E44" i="11"/>
  <c r="E24" i="11"/>
  <c r="E20" i="11"/>
  <c r="E59" i="11"/>
  <c r="E13" i="43" s="1"/>
  <c r="E29" i="43" s="1"/>
  <c r="E54" i="11"/>
  <c r="E31" i="30" s="1"/>
  <c r="E30" i="30" s="1"/>
  <c r="E35" i="30" s="1"/>
  <c r="E14" i="37"/>
  <c r="E16" i="37"/>
  <c r="E54" i="37"/>
  <c r="E57" i="37"/>
  <c r="E52" i="37"/>
  <c r="E21" i="37"/>
  <c r="E58" i="37"/>
  <c r="E26" i="37"/>
  <c r="E22" i="37"/>
  <c r="E62" i="37"/>
  <c r="E33" i="37"/>
  <c r="E28" i="37"/>
  <c r="E34" i="37"/>
  <c r="E66" i="37"/>
  <c r="E38" i="37"/>
  <c r="E70" i="37"/>
  <c r="E39" i="37"/>
  <c r="E83" i="37"/>
  <c r="E80" i="37"/>
  <c r="E85" i="37"/>
  <c r="E72" i="37"/>
  <c r="E75" i="37"/>
  <c r="E77" i="37"/>
  <c r="E73" i="37"/>
  <c r="E82" i="37"/>
  <c r="E81" i="37"/>
  <c r="E84" i="37"/>
  <c r="E27" i="11"/>
  <c r="C5" i="37"/>
  <c r="D8" i="42"/>
  <c r="D9" i="42"/>
  <c r="D10" i="42"/>
  <c r="D11" i="42"/>
  <c r="D12" i="42"/>
  <c r="D13" i="42"/>
  <c r="D14" i="42"/>
  <c r="D15" i="42"/>
  <c r="D16" i="42"/>
  <c r="D17" i="42"/>
  <c r="D18" i="42"/>
  <c r="D19" i="42"/>
  <c r="D20" i="42"/>
  <c r="D21" i="42"/>
  <c r="D22" i="42"/>
  <c r="D23" i="42"/>
  <c r="D24" i="42"/>
  <c r="D25" i="42"/>
  <c r="D26" i="42"/>
  <c r="D27" i="42"/>
  <c r="D28" i="42"/>
  <c r="D29" i="42"/>
  <c r="D30" i="42"/>
  <c r="D31" i="42"/>
  <c r="D32" i="42"/>
  <c r="D33" i="42"/>
  <c r="D34" i="42"/>
  <c r="D35" i="42"/>
  <c r="D36" i="42"/>
  <c r="D37" i="42"/>
  <c r="D38" i="42"/>
  <c r="D39" i="42"/>
  <c r="D40" i="42"/>
  <c r="D41" i="42"/>
  <c r="D43" i="42"/>
  <c r="D44" i="42"/>
  <c r="D45" i="42"/>
  <c r="D46" i="42"/>
  <c r="D47" i="42"/>
  <c r="C10" i="30"/>
  <c r="E37" i="30" a="1"/>
  <c r="E37" i="30"/>
  <c r="G9" i="28"/>
  <c r="H9" i="28"/>
  <c r="I9" i="28"/>
  <c r="F9" i="28"/>
  <c r="G22" i="28"/>
  <c r="H22" i="28"/>
  <c r="I22" i="28"/>
  <c r="F22" i="28"/>
  <c r="I47" i="28"/>
  <c r="H47" i="28"/>
  <c r="G47" i="28"/>
  <c r="F47" i="28"/>
  <c r="I46" i="28"/>
  <c r="H46" i="28"/>
  <c r="G46" i="28"/>
  <c r="F46" i="28"/>
  <c r="J53" i="28"/>
  <c r="J49" i="28"/>
  <c r="I33" i="28"/>
  <c r="H33" i="28"/>
  <c r="G33" i="28"/>
  <c r="F33" i="28"/>
  <c r="J51" i="28"/>
  <c r="J50" i="28"/>
  <c r="J48" i="28"/>
  <c r="J46" i="28"/>
  <c r="J33" i="28"/>
  <c r="J47" i="28"/>
  <c r="E33" i="30"/>
  <c r="E34" i="30"/>
  <c r="E32" i="30"/>
  <c r="E29" i="30"/>
  <c r="E27" i="30"/>
  <c r="J26" i="28"/>
  <c r="I34" i="28"/>
  <c r="H34" i="28"/>
  <c r="F34" i="28"/>
  <c r="G34" i="28"/>
  <c r="E25" i="30"/>
  <c r="E50" i="37"/>
  <c r="E46" i="37"/>
  <c r="C10" i="37"/>
  <c r="C8" i="37"/>
  <c r="C7" i="37"/>
  <c r="C6" i="37"/>
  <c r="C4" i="37"/>
  <c r="C3" i="37"/>
  <c r="G39" i="28"/>
  <c r="G38" i="28"/>
  <c r="H39" i="28"/>
  <c r="H38" i="28"/>
  <c r="I39" i="28"/>
  <c r="I38" i="28"/>
  <c r="F39" i="28"/>
  <c r="J23" i="28"/>
  <c r="J10" i="28"/>
  <c r="C11" i="37"/>
  <c r="J39" i="28"/>
  <c r="J17" i="28"/>
  <c r="J15" i="28"/>
  <c r="J13" i="28"/>
  <c r="J11" i="28"/>
  <c r="I40" i="28"/>
  <c r="H40" i="28"/>
  <c r="G40" i="28"/>
  <c r="F40" i="28"/>
  <c r="F38" i="28"/>
  <c r="J41" i="28"/>
  <c r="J24" i="28"/>
  <c r="J28" i="28"/>
  <c r="J30" i="28"/>
  <c r="E21" i="30"/>
  <c r="J40" i="28"/>
  <c r="J34" i="28"/>
  <c r="J9" i="28"/>
  <c r="J22" i="28"/>
  <c r="E20" i="30"/>
  <c r="J38" i="28"/>
  <c r="E22" i="30"/>
  <c r="E40" i="37"/>
  <c r="E16" i="30"/>
  <c r="E14" i="30"/>
  <c r="E15" i="30"/>
  <c r="E53" i="11" l="1"/>
  <c r="E32" i="11" s="1"/>
  <c r="E19" i="30" l="1"/>
  <c r="E23" i="30" s="1"/>
  <c r="E39" i="30" s="1"/>
  <c r="E61" i="11"/>
  <c r="E15" i="43" s="1"/>
  <c r="E31" i="43" s="1"/>
  <c r="E13" i="30"/>
  <c r="E17" i="30" s="1"/>
  <c r="E40" i="30" s="1"/>
  <c r="E42" i="30" s="1"/>
  <c r="E12" i="43"/>
  <c r="E33" i="11"/>
  <c r="E60" i="11"/>
  <c r="E62" i="11" l="1"/>
  <c r="E64" i="11" s="1"/>
  <c r="E18" i="43" s="1"/>
  <c r="E32" i="43"/>
  <c r="E34" i="43" s="1"/>
  <c r="E38" i="30"/>
  <c r="E41" i="30" s="1"/>
  <c r="E63" i="11"/>
  <c r="E17" i="43" s="1"/>
  <c r="E14" i="43"/>
  <c r="E30" i="43" s="1"/>
  <c r="E33" i="43" s="1"/>
  <c r="E16" i="4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<sst xmlns="http://schemas.openxmlformats.org/spreadsheetml/2006/main" count="1061" uniqueCount="567">
  <si>
    <t>Location - State</t>
  </si>
  <si>
    <t>State Category</t>
  </si>
  <si>
    <t>Particular</t>
  </si>
  <si>
    <t>Unit</t>
  </si>
  <si>
    <t>Values</t>
  </si>
  <si>
    <t>MU</t>
  </si>
  <si>
    <t>%</t>
  </si>
  <si>
    <t>Nomenclature</t>
  </si>
  <si>
    <t>A</t>
  </si>
  <si>
    <t>B</t>
  </si>
  <si>
    <t>D</t>
  </si>
  <si>
    <t>F</t>
  </si>
  <si>
    <t>H</t>
  </si>
  <si>
    <t>P</t>
  </si>
  <si>
    <t>Q</t>
  </si>
  <si>
    <t>RE Own Generation</t>
  </si>
  <si>
    <t>G</t>
  </si>
  <si>
    <t>M</t>
  </si>
  <si>
    <t>Total</t>
  </si>
  <si>
    <t>L</t>
  </si>
  <si>
    <t>E</t>
  </si>
  <si>
    <t>U</t>
  </si>
  <si>
    <t>B'</t>
  </si>
  <si>
    <t>R</t>
  </si>
  <si>
    <t>Name of Obligated Designated Consumer</t>
  </si>
  <si>
    <t>Address</t>
  </si>
  <si>
    <t>Registration No. of Obligated Designated Consumer</t>
  </si>
  <si>
    <t>Target Year FY (__-__)</t>
  </si>
  <si>
    <t>Part A – Gross Total Energy Consumption (Fossil based + Non-fossil based)</t>
  </si>
  <si>
    <t xml:space="preserve">Part B – Gross Non-fossil based Energy Consumption </t>
  </si>
  <si>
    <t xml:space="preserve">Part C – RENEWABLE CONSUMPTION OBLIGATIONS  Compliance </t>
  </si>
  <si>
    <t>DRE metered</t>
  </si>
  <si>
    <t>Tons</t>
  </si>
  <si>
    <t>Particulars</t>
  </si>
  <si>
    <t>RE Purchase</t>
  </si>
  <si>
    <t>C</t>
  </si>
  <si>
    <t>J</t>
  </si>
  <si>
    <t>Y</t>
  </si>
  <si>
    <t xml:space="preserve">Gross Non-fossil based Energy Consumption </t>
  </si>
  <si>
    <t>H'</t>
  </si>
  <si>
    <t>J'</t>
  </si>
  <si>
    <t>P'</t>
  </si>
  <si>
    <t>R'</t>
  </si>
  <si>
    <t xml:space="preserve">Notes: </t>
  </si>
  <si>
    <t>MoP Renewable Consumption Obligation Target</t>
  </si>
  <si>
    <t xml:space="preserve">Particulars </t>
  </si>
  <si>
    <t>Legend</t>
  </si>
  <si>
    <t>Calculated Data</t>
  </si>
  <si>
    <t>Data to be Entered by User</t>
  </si>
  <si>
    <t>RCO (%) specified by MoP</t>
  </si>
  <si>
    <t>Purchase from Power exchanges (TAM/DAM/RTM)</t>
  </si>
  <si>
    <t>Data Entry Not Allowed</t>
  </si>
  <si>
    <t>Total Energy</t>
  </si>
  <si>
    <t>Energy Purchase (Sub-Total)</t>
  </si>
  <si>
    <t>Energy Sales (Sub-Total)</t>
  </si>
  <si>
    <t>Other renewable energy</t>
  </si>
  <si>
    <t>Green Hydrogen purchased</t>
  </si>
  <si>
    <t>Green Ammonia purchased</t>
  </si>
  <si>
    <t>Green Hydrogen produced</t>
  </si>
  <si>
    <t>Green Ammonia produced</t>
  </si>
  <si>
    <t>Solar PV and solar thermal power</t>
  </si>
  <si>
    <t>Wind Energy</t>
  </si>
  <si>
    <t>All Hydro Power including Large Hydro Projects (LHPs), Pumped Storage Projects (PSPs) and Small Hydro Projects (SHPs).</t>
  </si>
  <si>
    <t>Non-fossil fuel (including Bagasse) based co-generation projects.</t>
  </si>
  <si>
    <t xml:space="preserve">Biomass Power based on Rankine cycle and combined cycle technologies. </t>
  </si>
  <si>
    <t xml:space="preserve">Biomass Gasifier based power. </t>
  </si>
  <si>
    <t xml:space="preserve">Biogas based power. </t>
  </si>
  <si>
    <t>Waste to Energy</t>
  </si>
  <si>
    <t xml:space="preserve">Geothermal Power </t>
  </si>
  <si>
    <t>Tidal Power</t>
  </si>
  <si>
    <t>Other hybrid technologies including renewable-renewable or renewable component of renewable-conventional sources for which renewable technology is approved by MNRE.</t>
  </si>
  <si>
    <t>Purchase of green hydrogen or green ammonia for use as energy and feedstock.</t>
  </si>
  <si>
    <t>Any other source as may be recognized or approved by Central Government / MNRE from time to time</t>
  </si>
  <si>
    <t>Source of RE</t>
  </si>
  <si>
    <t>Power Market</t>
  </si>
  <si>
    <t>Power Exchange</t>
  </si>
  <si>
    <t xml:space="preserve">Bilateral </t>
  </si>
  <si>
    <t>REC</t>
  </si>
  <si>
    <t>Mode of compliance</t>
  </si>
  <si>
    <t>Energy Equivalent of Green Hydrogen consumed (in SCM)</t>
  </si>
  <si>
    <t>Energy Equivalent of Green Ammonia consumed (in Tons)</t>
  </si>
  <si>
    <t>N/A</t>
  </si>
  <si>
    <t>Off Grid</t>
  </si>
  <si>
    <t>Type of Plant</t>
  </si>
  <si>
    <t>On Grid</t>
  </si>
  <si>
    <t>Non- Fossil Energy</t>
  </si>
  <si>
    <t>TYPE OF CONTRACT</t>
  </si>
  <si>
    <t>Nuclear</t>
  </si>
  <si>
    <t>Short Term</t>
  </si>
  <si>
    <t>Source</t>
  </si>
  <si>
    <t>Thermal</t>
  </si>
  <si>
    <t>Wind</t>
  </si>
  <si>
    <t>Small hydro</t>
  </si>
  <si>
    <t>Solar</t>
  </si>
  <si>
    <t>Voltage level</t>
  </si>
  <si>
    <t>220KV</t>
  </si>
  <si>
    <t>132KV</t>
  </si>
  <si>
    <t>400KV</t>
  </si>
  <si>
    <t>66KV</t>
  </si>
  <si>
    <t>33KV</t>
  </si>
  <si>
    <t>11KV</t>
  </si>
  <si>
    <t>Long Term</t>
  </si>
  <si>
    <t>Medium Term</t>
  </si>
  <si>
    <t>Nature of Load</t>
  </si>
  <si>
    <t>Base Load</t>
  </si>
  <si>
    <t>Seasonal Load</t>
  </si>
  <si>
    <t>Diurnal Load</t>
  </si>
  <si>
    <t>Base load, diurnal load, and seasonal load are all related to electricity demand, but they differ in the following ways: 
Base load
The minimum amount of electricity required over a period of time, typically at a steady rate. Base load power plants are designed to run continuously and provide a consistent amount of electricity to meet the minimum demand on the power grid. 
Diurnal load
The time-of-day power demand, which typically varies throughout the day. Electricity demand is usually highest during business hours and lowest late at night and early in the morning. 
Seasonal load
The demand for a product or service that varies throughout the year, with highs and lows at specific times.</t>
  </si>
  <si>
    <t>X</t>
  </si>
  <si>
    <t>Captive power plant(CPP)</t>
  </si>
  <si>
    <t>Open Access(OA)</t>
  </si>
  <si>
    <t>Distribution licensee (DISCOM)</t>
  </si>
  <si>
    <t>Type of obligation(s) of Obligated Designated Consumer</t>
  </si>
  <si>
    <t>State category</t>
  </si>
  <si>
    <t>FY</t>
  </si>
  <si>
    <t>Total renewable energy</t>
  </si>
  <si>
    <t>Normal</t>
  </si>
  <si>
    <t>2024-25</t>
  </si>
  <si>
    <t>2025-26</t>
  </si>
  <si>
    <t>2026-27</t>
  </si>
  <si>
    <t>2027-28</t>
  </si>
  <si>
    <t>2028-29</t>
  </si>
  <si>
    <t>2029-30</t>
  </si>
  <si>
    <t>Hilly</t>
  </si>
  <si>
    <t>NER</t>
  </si>
  <si>
    <t>Karnataka</t>
  </si>
  <si>
    <t>Type of obligation(s) of Obligated Designated Consumer#</t>
  </si>
  <si>
    <t>I</t>
  </si>
  <si>
    <t>Sale of Green Hydrogen</t>
  </si>
  <si>
    <t>N</t>
  </si>
  <si>
    <t>O=L+M-N</t>
  </si>
  <si>
    <t>S=P+Q-R</t>
  </si>
  <si>
    <t>Green Ammonia consumed</t>
  </si>
  <si>
    <t>Sale of Green Ammonia</t>
  </si>
  <si>
    <t>Green Hydrogen consumed</t>
  </si>
  <si>
    <t xml:space="preserve">Gross Total Energy Consumption on which Renewable Consumption Obligations is applicable </t>
  </si>
  <si>
    <r>
      <t xml:space="preserve">RE Purchase </t>
    </r>
    <r>
      <rPr>
        <b/>
        <vertAlign val="superscript"/>
        <sz val="11"/>
        <color rgb="FF000000"/>
        <rFont val="Arial"/>
        <family val="2"/>
      </rPr>
      <t>ⴕ ⴕ</t>
    </r>
    <r>
      <rPr>
        <b/>
        <sz val="11"/>
        <color rgb="FF000000"/>
        <rFont val="Arial"/>
        <family val="2"/>
      </rPr>
      <t xml:space="preserve"> (Sub-Total)</t>
    </r>
  </si>
  <si>
    <r>
      <t xml:space="preserve">RE Own Generation </t>
    </r>
    <r>
      <rPr>
        <b/>
        <vertAlign val="superscript"/>
        <sz val="11"/>
        <color rgb="FF000000"/>
        <rFont val="Arial"/>
        <family val="2"/>
      </rPr>
      <t>ⴕ ⴕ</t>
    </r>
    <r>
      <rPr>
        <b/>
        <sz val="11"/>
        <color rgb="FF000000"/>
        <rFont val="Arial"/>
        <family val="2"/>
      </rPr>
      <t xml:space="preserve"> (Sub-Total)</t>
    </r>
  </si>
  <si>
    <t>W=X+Y</t>
  </si>
  <si>
    <t>S'</t>
  </si>
  <si>
    <t>U'</t>
  </si>
  <si>
    <t>V'</t>
  </si>
  <si>
    <t>T'=U'+V'</t>
  </si>
  <si>
    <t>W'</t>
  </si>
  <si>
    <t>X'</t>
  </si>
  <si>
    <t>Z'</t>
  </si>
  <si>
    <t>A''=K*Z'</t>
  </si>
  <si>
    <t>Q1</t>
  </si>
  <si>
    <t>Open Access</t>
  </si>
  <si>
    <t xml:space="preserve"> kg</t>
  </si>
  <si>
    <t>kCal/kg</t>
  </si>
  <si>
    <t>Qf</t>
  </si>
  <si>
    <t>Hf</t>
  </si>
  <si>
    <t>Up</t>
  </si>
  <si>
    <t>Gf</t>
  </si>
  <si>
    <r>
      <t>Part A</t>
    </r>
    <r>
      <rPr>
        <b/>
        <vertAlign val="superscript"/>
        <sz val="10"/>
        <color rgb="FF000000"/>
        <rFont val="Arial"/>
        <family val="2"/>
      </rPr>
      <t>!</t>
    </r>
    <r>
      <rPr>
        <b/>
        <sz val="10"/>
        <color rgb="FF000000"/>
        <rFont val="Arial"/>
        <family val="2"/>
      </rPr>
      <t xml:space="preserve"> – Gross Total Energy Consumption (Fossil based + Non-fossil based)</t>
    </r>
  </si>
  <si>
    <r>
      <t>Part B</t>
    </r>
    <r>
      <rPr>
        <b/>
        <vertAlign val="superscript"/>
        <sz val="10"/>
        <color rgb="FF000000"/>
        <rFont val="Arial"/>
        <family val="2"/>
      </rPr>
      <t>!</t>
    </r>
    <r>
      <rPr>
        <b/>
        <sz val="10"/>
        <color rgb="FF000000"/>
        <rFont val="Arial"/>
        <family val="2"/>
      </rPr>
      <t xml:space="preserve"> – Gross Non-fossil based Energy Consumption </t>
    </r>
  </si>
  <si>
    <t>Wind RE</t>
  </si>
  <si>
    <t>Hydro RE</t>
  </si>
  <si>
    <t>Distributed RE</t>
  </si>
  <si>
    <t>Other RE</t>
  </si>
  <si>
    <t>Wind renewable energy</t>
  </si>
  <si>
    <t>Hydro renewable energy</t>
  </si>
  <si>
    <t>Distributed renewable energy*</t>
  </si>
  <si>
    <t>Q2</t>
  </si>
  <si>
    <t>Q3</t>
  </si>
  <si>
    <t>Q4</t>
  </si>
  <si>
    <t>Sl No.</t>
  </si>
  <si>
    <t>State/ UT</t>
  </si>
  <si>
    <t>Himachal Pradesh</t>
  </si>
  <si>
    <t>Target Quarter</t>
  </si>
  <si>
    <t>Jammu &amp; Kashmir</t>
  </si>
  <si>
    <t>Discom</t>
  </si>
  <si>
    <t>Ladakh</t>
  </si>
  <si>
    <t>Captive Power Plant(CPP)</t>
  </si>
  <si>
    <t>Uttarakhand</t>
  </si>
  <si>
    <t>Arunachal Pradesh</t>
  </si>
  <si>
    <t>Assam</t>
  </si>
  <si>
    <t>Manipur</t>
  </si>
  <si>
    <t>Mizoram</t>
  </si>
  <si>
    <t>Meghalaya</t>
  </si>
  <si>
    <t>Nagaland</t>
  </si>
  <si>
    <t>Sikkim</t>
  </si>
  <si>
    <t>Tripura</t>
  </si>
  <si>
    <t>Andhra Pradesh</t>
  </si>
  <si>
    <t>Bihar</t>
  </si>
  <si>
    <t>Chhattisgarh</t>
  </si>
  <si>
    <t>Delhi</t>
  </si>
  <si>
    <t>Goa</t>
  </si>
  <si>
    <t>Gujarat</t>
  </si>
  <si>
    <t>Haryana</t>
  </si>
  <si>
    <t>Jharkhand</t>
  </si>
  <si>
    <t>Kerala</t>
  </si>
  <si>
    <t>Madhya Pradesh</t>
  </si>
  <si>
    <t>Maharashtra</t>
  </si>
  <si>
    <t>Odisha</t>
  </si>
  <si>
    <t>Punjab</t>
  </si>
  <si>
    <t>Rajasthan</t>
  </si>
  <si>
    <t>Tamil Nadu</t>
  </si>
  <si>
    <t>Telangana</t>
  </si>
  <si>
    <t>Uttar Pradesh</t>
  </si>
  <si>
    <t>West Bengal</t>
  </si>
  <si>
    <t>Chandigarh</t>
  </si>
  <si>
    <t>Daman &amp; Diu and Dadra &amp; Nagar Haveli</t>
  </si>
  <si>
    <t>Puducherry</t>
  </si>
  <si>
    <t>Andaman and Nicobar Island</t>
  </si>
  <si>
    <t>Lakshadweep</t>
  </si>
  <si>
    <t>Total Quantity</t>
  </si>
  <si>
    <t>kCal</t>
  </si>
  <si>
    <t>E(SO)</t>
  </si>
  <si>
    <t>Quarter 1</t>
  </si>
  <si>
    <t>Quarter 2</t>
  </si>
  <si>
    <t>Quarter 3</t>
  </si>
  <si>
    <t>Quarter 4</t>
  </si>
  <si>
    <t>Annual</t>
  </si>
  <si>
    <t>Quantity of other renewable sources (solid fuels) consumed during the quarter</t>
  </si>
  <si>
    <t>Weighted average GCV of other renewable energy sources (solid fuels) during the quarter</t>
  </si>
  <si>
    <t>Quantity of other renewable sources (liquid fuels) consumed during the quarter</t>
  </si>
  <si>
    <t>Weighted average GCV of other renewable sources (liquid fuels) during the quarter</t>
  </si>
  <si>
    <t>Quantity of other renewable sources (gaseous fuels) consumed during the quarter</t>
  </si>
  <si>
    <t>Weighted average GCV of other renewable sources (gaseous fuels) during the quarter</t>
  </si>
  <si>
    <t>Quantity of coal or other fossil fuel burnt during the quarter</t>
  </si>
  <si>
    <t>Weighted average GCV of coal or other fossil fuel burnt during the quarter</t>
  </si>
  <si>
    <t>Electrical energy generated by other renewable sources at Generator terminal during the quarter</t>
  </si>
  <si>
    <t>Quantity of steam generated from coal or other fossil fuel burnt during the quarter</t>
  </si>
  <si>
    <t>Weighted average enthalpy of steam generated from coal or other fossil fuel burnt during the quarter</t>
  </si>
  <si>
    <t>Electrical energy generated by bio-mass (or other renewable sources) ex-bus during the quarter</t>
  </si>
  <si>
    <t>Total Energy Sent Out (ex-bus) during the quarter</t>
  </si>
  <si>
    <t xml:space="preserve">Total electrical energy generated at Generator Terminal during the quarter </t>
  </si>
  <si>
    <r>
      <t>Qr</t>
    </r>
    <r>
      <rPr>
        <vertAlign val="subscript"/>
        <sz val="11"/>
        <color theme="1"/>
        <rFont val="Arial"/>
        <family val="2"/>
      </rPr>
      <t>solid</t>
    </r>
  </si>
  <si>
    <r>
      <t>Gr</t>
    </r>
    <r>
      <rPr>
        <vertAlign val="subscript"/>
        <sz val="11"/>
        <color theme="1"/>
        <rFont val="Arial"/>
        <family val="2"/>
      </rPr>
      <t>solid</t>
    </r>
  </si>
  <si>
    <r>
      <t>Qr</t>
    </r>
    <r>
      <rPr>
        <vertAlign val="subscript"/>
        <sz val="11"/>
        <color theme="1"/>
        <rFont val="Arial"/>
        <family val="2"/>
      </rPr>
      <t>liq</t>
    </r>
  </si>
  <si>
    <r>
      <t>Gr</t>
    </r>
    <r>
      <rPr>
        <vertAlign val="subscript"/>
        <sz val="11"/>
        <color theme="1"/>
        <rFont val="Arial"/>
        <family val="2"/>
      </rPr>
      <t>liq</t>
    </r>
  </si>
  <si>
    <r>
      <t>Qr</t>
    </r>
    <r>
      <rPr>
        <vertAlign val="subscript"/>
        <sz val="11"/>
        <color theme="1"/>
        <rFont val="Arial"/>
        <family val="2"/>
      </rPr>
      <t>gas</t>
    </r>
  </si>
  <si>
    <r>
      <t>Gr</t>
    </r>
    <r>
      <rPr>
        <vertAlign val="subscript"/>
        <sz val="11"/>
        <color theme="1"/>
        <rFont val="Arial"/>
        <family val="2"/>
      </rPr>
      <t>gas</t>
    </r>
  </si>
  <si>
    <t>Er (ex-bus) = Er(G) {1- [(E(GT)- E(SO))/ E(GT)]}</t>
  </si>
  <si>
    <t>Step # 1: Estimation of electricity generated at Generator Terminal by combustion of Renewable Fuels [Er(GT)]</t>
  </si>
  <si>
    <t>Step # 2: Estimation of the ex-bus electrical energy generated by combustion of renewable fuels [Er (ex-bus)]</t>
  </si>
  <si>
    <r>
      <t>E(GT)</t>
    </r>
    <r>
      <rPr>
        <vertAlign val="subscript"/>
        <sz val="11"/>
        <color theme="1"/>
        <rFont val="Arial"/>
        <family val="2"/>
      </rPr>
      <t>1</t>
    </r>
  </si>
  <si>
    <r>
      <t>E(GT)</t>
    </r>
    <r>
      <rPr>
        <vertAlign val="subscript"/>
        <sz val="11"/>
        <color theme="1"/>
        <rFont val="Arial"/>
        <family val="2"/>
      </rPr>
      <t>2</t>
    </r>
  </si>
  <si>
    <t>Total Electrical energy generated by renewable sources at Generator terminal during the quarter</t>
  </si>
  <si>
    <t>K</t>
  </si>
  <si>
    <t>Gross Total Energy Consumption for Quarter 1</t>
  </si>
  <si>
    <t>Gross Total Energy Consumption for Quarter 2</t>
  </si>
  <si>
    <t>Gross Total Energy Consumption for Quarter 3</t>
  </si>
  <si>
    <t>Gross Total Energy Consumption for Quarter 4</t>
  </si>
  <si>
    <t>Gross Total Energy Consumption for Target Financial Year</t>
  </si>
  <si>
    <t>Gross Non-fossil Energy Consumption for Quarter 1</t>
  </si>
  <si>
    <t>Gross Non-fossil Energy Consumption for Quarter 2</t>
  </si>
  <si>
    <t>Gross Non-fossil Energy Consumption for Quarter 3</t>
  </si>
  <si>
    <t>Gross Non-fossil Energy Consumption for Quarter 4</t>
  </si>
  <si>
    <t>Gross Non-fossil Energy Consumption for Target Financial Year</t>
  </si>
  <si>
    <r>
      <t>Er</t>
    </r>
    <r>
      <rPr>
        <vertAlign val="subscript"/>
        <sz val="10"/>
        <rFont val="Arial"/>
        <family val="2"/>
      </rPr>
      <t>(ex-bus)</t>
    </r>
  </si>
  <si>
    <t>Case # 1: Estimation of renewable electrical energy generated from cofiring of multiple renewable fuels along with fossil fuels in the same boiler in CPP.</t>
  </si>
  <si>
    <t xml:space="preserve">RCO Compliance Data reporting by DCs with CPP &amp; Open Access </t>
  </si>
  <si>
    <t>Important Instructions and Notes:</t>
  </si>
  <si>
    <r>
      <t xml:space="preserve">Ex-bus electrical energy generated by combustion of renewable fuels </t>
    </r>
    <r>
      <rPr>
        <vertAlign val="superscript"/>
        <sz val="10"/>
        <rFont val="Arial"/>
        <family val="2"/>
      </rPr>
      <t>ⴕ</t>
    </r>
  </si>
  <si>
    <r>
      <rPr>
        <vertAlign val="superscript"/>
        <sz val="10"/>
        <color theme="1"/>
        <rFont val="Arial"/>
        <family val="2"/>
      </rPr>
      <t xml:space="preserve">ⴕ </t>
    </r>
    <r>
      <rPr>
        <sz val="10"/>
        <color theme="1"/>
        <rFont val="Arial"/>
        <family val="2"/>
      </rPr>
      <t>This value is calculated from the inputs provided in the Worksheet named "Annexure-1" and is only applicable in case of electricity generation by combustion / co-firing of Renewable Fuels. Do NOT enter any values in "Annexure-1" if combustion / co-firing of Renewable Fuels is not applicable.</t>
    </r>
  </si>
  <si>
    <t>Quarter</t>
  </si>
  <si>
    <t>Nuclear energy</t>
  </si>
  <si>
    <t>A**</t>
  </si>
  <si>
    <t>T</t>
  </si>
  <si>
    <t xml:space="preserve">Total RE </t>
  </si>
  <si>
    <t>A'</t>
  </si>
  <si>
    <t>Fossil based energy (PPA/Bilateral)</t>
  </si>
  <si>
    <t>Nuclear energy (PPA/Bilateral)</t>
  </si>
  <si>
    <t>CT=C+E+D+A'</t>
  </si>
  <si>
    <t xml:space="preserve">Fossil based energy sales to Power Exchange </t>
  </si>
  <si>
    <t xml:space="preserve">Nuclear energy sales to Power Exchange </t>
  </si>
  <si>
    <t>Other sales of Fossil based energy (PPA/Bilateral)</t>
  </si>
  <si>
    <t>Other sales of Nuclear energy (PPA/Bilateral)</t>
  </si>
  <si>
    <t>H*</t>
  </si>
  <si>
    <t>I'</t>
  </si>
  <si>
    <t>FT=F+H+G+H*+I'</t>
  </si>
  <si>
    <r>
      <t>Type of obligation(s) of Obligated Designated Consumer</t>
    </r>
    <r>
      <rPr>
        <b/>
        <vertAlign val="superscript"/>
        <sz val="12"/>
        <color rgb="FF000000"/>
        <rFont val="Arial"/>
        <family val="2"/>
      </rPr>
      <t>#</t>
    </r>
  </si>
  <si>
    <t xml:space="preserve">Quarterly RCO Compliance Data reporting (Form A) - DCs with CPP &amp; Open Access </t>
  </si>
  <si>
    <r>
      <t>Hr</t>
    </r>
    <r>
      <rPr>
        <vertAlign val="subscript"/>
        <sz val="11"/>
        <color theme="1"/>
        <rFont val="Arial"/>
        <family val="2"/>
      </rPr>
      <t>solid</t>
    </r>
  </si>
  <si>
    <r>
      <t>Hr</t>
    </r>
    <r>
      <rPr>
        <vertAlign val="subscript"/>
        <sz val="11"/>
        <color theme="1"/>
        <rFont val="Arial"/>
        <family val="2"/>
      </rPr>
      <t>liq</t>
    </r>
  </si>
  <si>
    <r>
      <t>Hr</t>
    </r>
    <r>
      <rPr>
        <vertAlign val="subscript"/>
        <sz val="11"/>
        <color theme="1"/>
        <rFont val="Arial"/>
        <family val="2"/>
      </rPr>
      <t>gas</t>
    </r>
  </si>
  <si>
    <t>Case # 2: Estimation of renewable electrical energy generated from cofiring of multiple renewable fuels (e.g., black liquor dry solids - BLDS) in separate boiler(s) and separate boiler(s) for fossil fuels and with these boilers feeding to a common turbine generator set for electricity generation</t>
  </si>
  <si>
    <t>Quantity of steam generated from other renewable sources (solid fuels) consumed during quarter</t>
  </si>
  <si>
    <t>Weighted average enthalpy of steam generated from other renewable sources (solid fuels) consumed during quarter</t>
  </si>
  <si>
    <t>Weighted average enthalpy of steam generated from other renewable sources (liquid fuels) consumed during quarter</t>
  </si>
  <si>
    <t>Weighted average enthalpy of steam generated from other renewable sources (gaseous fuels) consumed during quarter</t>
  </si>
  <si>
    <t>Quarter 2 (01 July to 30 September)</t>
  </si>
  <si>
    <t>Quarter 3 (01 October to 31 December)</t>
  </si>
  <si>
    <t>Quarter 4 (01 January to 31 March)</t>
  </si>
  <si>
    <r>
      <t>Er(G)</t>
    </r>
    <r>
      <rPr>
        <b/>
        <vertAlign val="subscript"/>
        <sz val="11"/>
        <color theme="1"/>
        <rFont val="Arial"/>
        <family val="2"/>
      </rPr>
      <t>1</t>
    </r>
    <r>
      <rPr>
        <b/>
        <sz val="11"/>
        <color theme="1"/>
        <rFont val="Arial"/>
        <family val="2"/>
      </rPr>
      <t xml:space="preserve"> = [((Qrsolid x Grsolid) + (Qrliq x Grliq) + (Qrgas x Grgas)) / ((Qf x Gf) + (Qr</t>
    </r>
    <r>
      <rPr>
        <b/>
        <vertAlign val="subscript"/>
        <sz val="11"/>
        <color theme="1"/>
        <rFont val="Arial"/>
        <family val="2"/>
      </rPr>
      <t>solid</t>
    </r>
    <r>
      <rPr>
        <b/>
        <sz val="11"/>
        <color theme="1"/>
        <rFont val="Arial"/>
        <family val="2"/>
      </rPr>
      <t xml:space="preserve"> x Gr</t>
    </r>
    <r>
      <rPr>
        <b/>
        <vertAlign val="subscript"/>
        <sz val="11"/>
        <color theme="1"/>
        <rFont val="Arial"/>
        <family val="2"/>
      </rPr>
      <t>solid</t>
    </r>
    <r>
      <rPr>
        <b/>
        <sz val="11"/>
        <color theme="1"/>
        <rFont val="Arial"/>
        <family val="2"/>
      </rPr>
      <t>) + (Qr</t>
    </r>
    <r>
      <rPr>
        <b/>
        <vertAlign val="subscript"/>
        <sz val="11"/>
        <color theme="1"/>
        <rFont val="Arial"/>
        <family val="2"/>
      </rPr>
      <t>liq</t>
    </r>
    <r>
      <rPr>
        <b/>
        <sz val="11"/>
        <color theme="1"/>
        <rFont val="Arial"/>
        <family val="2"/>
      </rPr>
      <t xml:space="preserve"> x Gr</t>
    </r>
    <r>
      <rPr>
        <b/>
        <vertAlign val="subscript"/>
        <sz val="11"/>
        <color theme="1"/>
        <rFont val="Arial"/>
        <family val="2"/>
      </rPr>
      <t>liq</t>
    </r>
    <r>
      <rPr>
        <b/>
        <sz val="11"/>
        <color theme="1"/>
        <rFont val="Arial"/>
        <family val="2"/>
      </rPr>
      <t>) + (Qr</t>
    </r>
    <r>
      <rPr>
        <b/>
        <vertAlign val="subscript"/>
        <sz val="11"/>
        <color theme="1"/>
        <rFont val="Arial"/>
        <family val="2"/>
      </rPr>
      <t>gas</t>
    </r>
    <r>
      <rPr>
        <b/>
        <sz val="11"/>
        <color theme="1"/>
        <rFont val="Arial"/>
        <family val="2"/>
      </rPr>
      <t xml:space="preserve"> x Gr</t>
    </r>
    <r>
      <rPr>
        <b/>
        <vertAlign val="subscript"/>
        <sz val="11"/>
        <color theme="1"/>
        <rFont val="Arial"/>
        <family val="2"/>
      </rPr>
      <t>gas</t>
    </r>
    <r>
      <rPr>
        <b/>
        <sz val="11"/>
        <color theme="1"/>
        <rFont val="Arial"/>
        <family val="2"/>
      </rPr>
      <t>))] x E(GT)</t>
    </r>
    <r>
      <rPr>
        <b/>
        <vertAlign val="subscript"/>
        <sz val="11"/>
        <color theme="1"/>
        <rFont val="Arial"/>
        <family val="2"/>
      </rPr>
      <t>1</t>
    </r>
  </si>
  <si>
    <r>
      <t>Er(G)</t>
    </r>
    <r>
      <rPr>
        <b/>
        <vertAlign val="subscript"/>
        <sz val="11"/>
        <color theme="1"/>
        <rFont val="Arial"/>
        <family val="2"/>
      </rPr>
      <t>2</t>
    </r>
    <r>
      <rPr>
        <b/>
        <sz val="11"/>
        <color theme="1"/>
        <rFont val="Arial"/>
        <family val="2"/>
      </rPr>
      <t xml:space="preserve"> = [((Qr</t>
    </r>
    <r>
      <rPr>
        <b/>
        <vertAlign val="subscript"/>
        <sz val="11"/>
        <color theme="1"/>
        <rFont val="Arial"/>
        <family val="2"/>
      </rPr>
      <t>solid</t>
    </r>
    <r>
      <rPr>
        <b/>
        <sz val="11"/>
        <color theme="1"/>
        <rFont val="Arial"/>
        <family val="2"/>
      </rPr>
      <t xml:space="preserve"> x Hr</t>
    </r>
    <r>
      <rPr>
        <b/>
        <vertAlign val="subscript"/>
        <sz val="11"/>
        <color theme="1"/>
        <rFont val="Arial"/>
        <family val="2"/>
      </rPr>
      <t>solid</t>
    </r>
    <r>
      <rPr>
        <b/>
        <sz val="11"/>
        <color theme="1"/>
        <rFont val="Arial"/>
        <family val="2"/>
      </rPr>
      <t>) + (Qr</t>
    </r>
    <r>
      <rPr>
        <b/>
        <vertAlign val="subscript"/>
        <sz val="11"/>
        <color theme="1"/>
        <rFont val="Arial"/>
        <family val="2"/>
      </rPr>
      <t>liq</t>
    </r>
    <r>
      <rPr>
        <b/>
        <sz val="11"/>
        <color theme="1"/>
        <rFont val="Arial"/>
        <family val="2"/>
      </rPr>
      <t xml:space="preserve"> x Hr</t>
    </r>
    <r>
      <rPr>
        <b/>
        <vertAlign val="subscript"/>
        <sz val="11"/>
        <color theme="1"/>
        <rFont val="Arial"/>
        <family val="2"/>
      </rPr>
      <t>liq</t>
    </r>
    <r>
      <rPr>
        <b/>
        <sz val="11"/>
        <color theme="1"/>
        <rFont val="Arial"/>
        <family val="2"/>
      </rPr>
      <t>) + (Qr</t>
    </r>
    <r>
      <rPr>
        <b/>
        <vertAlign val="subscript"/>
        <sz val="11"/>
        <color theme="1"/>
        <rFont val="Arial"/>
        <family val="2"/>
      </rPr>
      <t>gas</t>
    </r>
    <r>
      <rPr>
        <b/>
        <sz val="11"/>
        <color theme="1"/>
        <rFont val="Arial"/>
        <family val="2"/>
      </rPr>
      <t xml:space="preserve"> x Hr</t>
    </r>
    <r>
      <rPr>
        <b/>
        <vertAlign val="subscript"/>
        <sz val="11"/>
        <color theme="1"/>
        <rFont val="Arial"/>
        <family val="2"/>
      </rPr>
      <t>gas</t>
    </r>
    <r>
      <rPr>
        <b/>
        <sz val="11"/>
        <color theme="1"/>
        <rFont val="Arial"/>
        <family val="2"/>
      </rPr>
      <t>)) / ((Qf x Hf) + (Qr</t>
    </r>
    <r>
      <rPr>
        <b/>
        <vertAlign val="subscript"/>
        <sz val="11"/>
        <color theme="1"/>
        <rFont val="Arial"/>
        <family val="2"/>
      </rPr>
      <t>solid</t>
    </r>
    <r>
      <rPr>
        <b/>
        <sz val="11"/>
        <color theme="1"/>
        <rFont val="Arial"/>
        <family val="2"/>
      </rPr>
      <t xml:space="preserve"> x Hr</t>
    </r>
    <r>
      <rPr>
        <b/>
        <vertAlign val="subscript"/>
        <sz val="11"/>
        <color theme="1"/>
        <rFont val="Arial"/>
        <family val="2"/>
      </rPr>
      <t>solid</t>
    </r>
    <r>
      <rPr>
        <b/>
        <sz val="11"/>
        <color theme="1"/>
        <rFont val="Arial"/>
        <family val="2"/>
      </rPr>
      <t>) + (Qr</t>
    </r>
    <r>
      <rPr>
        <b/>
        <vertAlign val="subscript"/>
        <sz val="11"/>
        <color theme="1"/>
        <rFont val="Arial"/>
        <family val="2"/>
      </rPr>
      <t>liq</t>
    </r>
    <r>
      <rPr>
        <b/>
        <sz val="11"/>
        <color theme="1"/>
        <rFont val="Arial"/>
        <family val="2"/>
      </rPr>
      <t xml:space="preserve"> x Hr</t>
    </r>
    <r>
      <rPr>
        <b/>
        <vertAlign val="subscript"/>
        <sz val="11"/>
        <color theme="1"/>
        <rFont val="Arial"/>
        <family val="2"/>
      </rPr>
      <t>liq</t>
    </r>
    <r>
      <rPr>
        <b/>
        <sz val="11"/>
        <color theme="1"/>
        <rFont val="Arial"/>
        <family val="2"/>
      </rPr>
      <t>) + (Qr</t>
    </r>
    <r>
      <rPr>
        <b/>
        <vertAlign val="subscript"/>
        <sz val="11"/>
        <color theme="1"/>
        <rFont val="Arial"/>
        <family val="2"/>
      </rPr>
      <t>gas</t>
    </r>
    <r>
      <rPr>
        <b/>
        <sz val="11"/>
        <color theme="1"/>
        <rFont val="Arial"/>
        <family val="2"/>
      </rPr>
      <t xml:space="preserve"> x Hr</t>
    </r>
    <r>
      <rPr>
        <b/>
        <vertAlign val="subscript"/>
        <sz val="11"/>
        <color theme="1"/>
        <rFont val="Arial"/>
        <family val="2"/>
      </rPr>
      <t>gas</t>
    </r>
    <r>
      <rPr>
        <b/>
        <sz val="11"/>
        <color theme="1"/>
        <rFont val="Arial"/>
        <family val="2"/>
      </rPr>
      <t>))] x E(GT)</t>
    </r>
    <r>
      <rPr>
        <b/>
        <vertAlign val="subscript"/>
        <sz val="11"/>
        <color theme="1"/>
        <rFont val="Arial"/>
        <family val="2"/>
      </rPr>
      <t>2</t>
    </r>
  </si>
  <si>
    <t>Quantity of steam generated from other renewable sources (liquid fuels) consumed during the quarter</t>
  </si>
  <si>
    <t>Quantity of steam generated from other renewable sources (gaseous fules) consumed during the quarter</t>
  </si>
  <si>
    <t>2) In case of co-firing of multiple renewable fuels, please report values for Solid Fuels, Liquid Fuels and Gaseous Fuels separately, as applicable. Please aggregate and report values together for all solid renewable fuels. Likewise, where applicable, please aggregate and report values together by Lliquid fuels and by Gaseous Fuels separately.</t>
  </si>
  <si>
    <t>4) For Case 2, aggregation of steam generated in each boiler is to be considered separately, and aggregation of GCVs to be done by calculating weighted average GCV with weightage taken as the fuel quantity.</t>
  </si>
  <si>
    <r>
      <t xml:space="preserve">Surplus / Deficit </t>
    </r>
    <r>
      <rPr>
        <vertAlign val="superscript"/>
        <sz val="10"/>
        <color rgb="FF000000"/>
        <rFont val="Arial"/>
        <family val="2"/>
      </rPr>
      <t>#</t>
    </r>
  </si>
  <si>
    <r>
      <rPr>
        <vertAlign val="superscript"/>
        <sz val="10"/>
        <color theme="1"/>
        <rFont val="Arial"/>
        <family val="2"/>
      </rPr>
      <t>#</t>
    </r>
    <r>
      <rPr>
        <sz val="10"/>
        <color theme="1"/>
        <rFont val="Arial"/>
        <family val="2"/>
      </rPr>
      <t xml:space="preserve"> RCO Compliance (Surplus / Deficit): Surplus is positive and Deficit is negative number</t>
    </r>
  </si>
  <si>
    <t>MoP Renewable Consumption Obligations Target</t>
  </si>
  <si>
    <r>
      <t xml:space="preserve">Surplus / Deficit </t>
    </r>
    <r>
      <rPr>
        <vertAlign val="superscript"/>
        <sz val="10"/>
        <color rgb="FF000000"/>
        <rFont val="Arial"/>
        <family val="2"/>
      </rPr>
      <t>##</t>
    </r>
  </si>
  <si>
    <r>
      <t>##</t>
    </r>
    <r>
      <rPr>
        <sz val="10"/>
        <color rgb="FF000000"/>
        <rFont val="Arial"/>
        <family val="2"/>
      </rPr>
      <t xml:space="preserve"> </t>
    </r>
    <r>
      <rPr>
        <sz val="10"/>
        <color theme="1"/>
        <rFont val="Arial"/>
        <family val="2"/>
      </rPr>
      <t xml:space="preserve">RCO Compliance (Surplus / Deficit): Surplus is positive and Deficit is negative number </t>
    </r>
  </si>
  <si>
    <t>Case 1 Schematic:</t>
  </si>
  <si>
    <t>Case 2 Schematic:</t>
  </si>
  <si>
    <t>ANNUAL RCO COMPLIANCE DECLARATION FORM (FORM B) - DCs with CPP &amp; Open Access</t>
  </si>
  <si>
    <t>For Obligated DC</t>
  </si>
  <si>
    <t>For AEA / ACV Agency</t>
  </si>
  <si>
    <t>Signature and Seal of Energy Manager / Plant Head</t>
  </si>
  <si>
    <t>Signature and Seal of AEA / ACV</t>
  </si>
  <si>
    <t>For Designated Consumer</t>
  </si>
  <si>
    <t>Number of RECs Purchased</t>
  </si>
  <si>
    <t>No. of Certificates</t>
  </si>
  <si>
    <t>Number of RECs Self-Retained</t>
  </si>
  <si>
    <t>REC Purchase</t>
  </si>
  <si>
    <t>REC Self-retaintion</t>
  </si>
  <si>
    <r>
      <t>#</t>
    </r>
    <r>
      <rPr>
        <b/>
        <sz val="10"/>
        <color rgb="FF000000"/>
        <rFont val="Arial"/>
        <family val="2"/>
      </rPr>
      <t xml:space="preserve"> </t>
    </r>
    <r>
      <rPr>
        <sz val="10"/>
        <color rgb="FF000000"/>
        <rFont val="Arial"/>
        <family val="2"/>
      </rPr>
      <t>Mention each of the type of obligations of the obligated Designated Consumer i.e. Open Access Consumer and/or Captive Power Consumer</t>
    </r>
  </si>
  <si>
    <t>Location (State)</t>
  </si>
  <si>
    <t>Renewable Consumption Obligations Target specified by MoP</t>
  </si>
  <si>
    <t xml:space="preserve">Electrical Energy Consumption is to be entered in Million Units (MU) throughout all worksheets in this workbook. </t>
  </si>
  <si>
    <r>
      <t>Energy Equivalent of GH</t>
    </r>
    <r>
      <rPr>
        <vertAlign val="subscript"/>
        <sz val="11"/>
        <color rgb="FF000000"/>
        <rFont val="Arial"/>
        <family val="2"/>
      </rPr>
      <t>2</t>
    </r>
    <r>
      <rPr>
        <sz val="11"/>
        <color rgb="FF000000"/>
        <rFont val="Arial"/>
        <family val="2"/>
      </rPr>
      <t xml:space="preserve"> </t>
    </r>
    <r>
      <rPr>
        <b/>
        <sz val="11"/>
        <color rgb="FF000000"/>
        <rFont val="Arial"/>
        <family val="2"/>
      </rPr>
      <t xml:space="preserve">Consumed </t>
    </r>
    <r>
      <rPr>
        <b/>
        <vertAlign val="superscript"/>
        <sz val="11"/>
        <color rgb="FF000000"/>
        <rFont val="Arial"/>
        <family val="2"/>
      </rPr>
      <t>##</t>
    </r>
  </si>
  <si>
    <r>
      <t xml:space="preserve">Energy Equivalent of Green Ammonia Consumed </t>
    </r>
    <r>
      <rPr>
        <b/>
        <vertAlign val="superscript"/>
        <sz val="11"/>
        <color rgb="FF000000"/>
        <rFont val="Arial"/>
        <family val="2"/>
      </rPr>
      <t>##</t>
    </r>
  </si>
  <si>
    <t xml:space="preserve">* This is the total fossil based energy generation including generation from WHR. </t>
  </si>
  <si>
    <t>Fossil based energy from WHR **</t>
  </si>
  <si>
    <t>Total Fossil based energy generation *</t>
  </si>
  <si>
    <t>** This is all Non-RE based energy generated from WHR, which is exempted from RCO obligation. This is hence reported separately, and substracted from total fossil based energy generation.</t>
  </si>
  <si>
    <r>
      <t xml:space="preserve">RE Sales </t>
    </r>
    <r>
      <rPr>
        <b/>
        <vertAlign val="superscript"/>
        <sz val="11"/>
        <color rgb="FF000000"/>
        <rFont val="Arial"/>
        <family val="2"/>
      </rPr>
      <t xml:space="preserve">ⴕ ⴕ </t>
    </r>
    <r>
      <rPr>
        <b/>
        <sz val="11"/>
        <color rgb="FF000000"/>
        <rFont val="Arial"/>
        <family val="2"/>
      </rPr>
      <t>(Sub-Total)</t>
    </r>
  </si>
  <si>
    <t>I'=J'+L'+P'</t>
  </si>
  <si>
    <r>
      <t>T=U+W+Er</t>
    </r>
    <r>
      <rPr>
        <b/>
        <vertAlign val="subscript"/>
        <sz val="12"/>
        <rFont val="Arial"/>
        <family val="2"/>
      </rPr>
      <t>(ex-bus)</t>
    </r>
  </si>
  <si>
    <t>A'=B'+D'+H'</t>
  </si>
  <si>
    <r>
      <t xml:space="preserve">Renewable Energy Certificates (RECs) </t>
    </r>
    <r>
      <rPr>
        <b/>
        <vertAlign val="superscript"/>
        <sz val="11"/>
        <color rgb="FF000000"/>
        <rFont val="Arial"/>
        <family val="2"/>
      </rPr>
      <t>ⴕⴕⴕ</t>
    </r>
  </si>
  <si>
    <r>
      <t xml:space="preserve">DRE unmetered </t>
    </r>
    <r>
      <rPr>
        <vertAlign val="superscript"/>
        <sz val="10"/>
        <color rgb="FF000000"/>
        <rFont val="Arial"/>
        <family val="2"/>
      </rPr>
      <t>(3)</t>
    </r>
  </si>
  <si>
    <r>
      <rPr>
        <vertAlign val="superscript"/>
        <sz val="10"/>
        <color theme="1"/>
        <rFont val="Arial"/>
        <family val="2"/>
      </rPr>
      <t>(3)</t>
    </r>
    <r>
      <rPr>
        <sz val="10"/>
        <color theme="1"/>
        <rFont val="Arial"/>
        <family val="2"/>
      </rPr>
      <t xml:space="preserve"> The number of days in the respective quarter or year that the DRE installation has been in operation shall be certified by the obligated DC and/or the AEA / ACV Agency in case of unmetered DRE.</t>
    </r>
  </si>
  <si>
    <r>
      <t xml:space="preserve">Wind, Hydro and Other Renewable Energy </t>
    </r>
    <r>
      <rPr>
        <vertAlign val="superscript"/>
        <sz val="10"/>
        <rFont val="Arial"/>
        <family val="2"/>
      </rPr>
      <t>(1)</t>
    </r>
  </si>
  <si>
    <r>
      <t xml:space="preserve">Distributed Renewable Energy (DRE) </t>
    </r>
    <r>
      <rPr>
        <b/>
        <vertAlign val="superscript"/>
        <sz val="10"/>
        <rFont val="Arial"/>
        <family val="2"/>
      </rPr>
      <t>(2)</t>
    </r>
  </si>
  <si>
    <r>
      <rPr>
        <vertAlign val="superscript"/>
        <sz val="10"/>
        <color theme="1"/>
        <rFont val="Arial"/>
        <family val="2"/>
      </rPr>
      <t>(1)</t>
    </r>
    <r>
      <rPr>
        <sz val="10"/>
        <color theme="1"/>
        <rFont val="Arial"/>
        <family val="2"/>
      </rPr>
      <t xml:space="preserve"> This includes Wind, Hydro, and Other Renewable Energy components. i.e. It effectively includes all renewable energy other than DRE which is specified in Note 4  as per MoP Trajectory notification S.O. 4617(E) dtd. 20 October 2023 or as per latest amendments from time to time.</t>
    </r>
  </si>
  <si>
    <r>
      <t>!!</t>
    </r>
    <r>
      <rPr>
        <b/>
        <sz val="10"/>
        <color rgb="FF000000"/>
        <rFont val="Arial"/>
        <family val="2"/>
      </rPr>
      <t xml:space="preserve"> </t>
    </r>
    <r>
      <rPr>
        <sz val="10"/>
        <color theme="1"/>
        <rFont val="Arial"/>
        <family val="2"/>
      </rPr>
      <t>Only enter RECs purchased or self-retained during the additional Compliance Window provided during the Assessment Year. For RECs purchased or self-retained during the Target Year, please make entries in the respective quarters (Q1 to Q4) of the Target Year. 
(Target Yr. = FY for which RCO compliance is being assessed, Assessment Yr. = FY immediately following the Target Yr.)</t>
    </r>
  </si>
  <si>
    <r>
      <rPr>
        <vertAlign val="superscript"/>
        <sz val="10"/>
        <color theme="1"/>
        <rFont val="Arial"/>
        <family val="2"/>
      </rPr>
      <t>ⴕ ⴕ</t>
    </r>
    <r>
      <rPr>
        <sz val="10"/>
        <color theme="1"/>
        <rFont val="Arial"/>
        <family val="2"/>
      </rPr>
      <t xml:space="preserve"> Definition of RE Sources (Wind, Hydro, DRE and Others) shall be as per MoP Trajectory notification S.O. 4617(E) dtd. 20 October 2023 or as per latest amendments from time to time. Bifurcation among RE Sources (Wind, Hydro, DRE and Others) is not required for RCO compliance.</t>
    </r>
  </si>
  <si>
    <t>Quarter 1 (01 April to 30 June)</t>
  </si>
  <si>
    <r>
      <rPr>
        <vertAlign val="superscript"/>
        <sz val="10"/>
        <color theme="1"/>
        <rFont val="Arial"/>
        <family val="2"/>
      </rPr>
      <t>ⴕ ⴕ ⴕ</t>
    </r>
    <r>
      <rPr>
        <sz val="10"/>
        <color theme="1"/>
        <rFont val="Arial"/>
        <family val="2"/>
      </rPr>
      <t xml:space="preserve"> Make an entry here only for the RECs purchased or self-retained duirng the first quarter (Q1 - 01 April to 30 June) of the Target Year</t>
    </r>
  </si>
  <si>
    <r>
      <rPr>
        <b/>
        <sz val="10"/>
        <color rgb="FF000000"/>
        <rFont val="Arial"/>
        <family val="2"/>
      </rPr>
      <t>Undertaking</t>
    </r>
    <r>
      <rPr>
        <sz val="10"/>
        <color rgb="FF000000"/>
        <rFont val="Arial"/>
        <family val="2"/>
      </rPr>
      <t xml:space="preserve">
I/We undertake that the information supplied in this Renewable Consumption Obligations Compliance Declaration Form For Obligated Designated Consumers is accurate to the best of my knowledge and if any of the information supplied is found to be incorrect and such information results into loss to the Central Government or any of the authority under them or any other person affected, I/we undertake to indemnify such loss.
I /We agree to extend necessary assistance in case of any enquiry to be made in the matter.</t>
    </r>
  </si>
  <si>
    <r>
      <rPr>
        <b/>
        <sz val="11"/>
        <color theme="1"/>
        <rFont val="Calibri"/>
        <family val="2"/>
        <scheme val="minor"/>
      </rPr>
      <t>Undertaking</t>
    </r>
    <r>
      <rPr>
        <sz val="11"/>
        <color theme="1"/>
        <rFont val="Calibri"/>
        <family val="2"/>
        <scheme val="minor"/>
      </rPr>
      <t xml:space="preserve">
I/We undertake that the information supplied in this Renewable Consumption Obligations Compliance Declaration Form For Obligated Designated Consumers is accurate to the best of my knowledge and if any of the information supplied is found to be incorrect and such information results into loss to the Central Government or any of the authority under them or any other person affected, I/we undertake to indemnify such loss.
I /We agree to extend necessary assistance in case of any enquiry to be made in the matter.</t>
    </r>
  </si>
  <si>
    <r>
      <t>Er(G) = Er(G)</t>
    </r>
    <r>
      <rPr>
        <vertAlign val="subscript"/>
        <sz val="11"/>
        <color theme="1"/>
        <rFont val="Arial"/>
        <family val="2"/>
      </rPr>
      <t>1</t>
    </r>
    <r>
      <rPr>
        <sz val="11"/>
        <color theme="1"/>
        <rFont val="Arial"/>
        <family val="2"/>
      </rPr>
      <t xml:space="preserve"> + Er(G)</t>
    </r>
    <r>
      <rPr>
        <vertAlign val="subscript"/>
        <sz val="11"/>
        <color theme="1"/>
        <rFont val="Arial"/>
        <family val="2"/>
      </rPr>
      <t>2</t>
    </r>
  </si>
  <si>
    <t>1) Enter only values pertaining to Case 1, or Case 2 as applicable. Leave the remaining case blank where not applicable.</t>
  </si>
  <si>
    <t>3) For Case 1, quarterly aggregation of solid fuel quantities (i.e. Qrsolid) to be done by addition, and quarterly aggregation of GCVs (i.e. Grsolid) to be done by calculating weighted average GCV with weightage taken as the fuel quantity. Same will be the case for Liquid and Gaseous fuels.</t>
  </si>
  <si>
    <r>
      <t>Qf</t>
    </r>
    <r>
      <rPr>
        <vertAlign val="subscript"/>
        <sz val="11"/>
        <color theme="1"/>
        <rFont val="Arial"/>
        <family val="2"/>
      </rPr>
      <t>aux</t>
    </r>
  </si>
  <si>
    <r>
      <t>Gf</t>
    </r>
    <r>
      <rPr>
        <vertAlign val="subscript"/>
        <sz val="11"/>
        <color theme="1"/>
        <rFont val="Arial"/>
        <family val="2"/>
      </rPr>
      <t>aux</t>
    </r>
  </si>
  <si>
    <t>Ip</t>
  </si>
  <si>
    <r>
      <t>E(GT) = E(GT)</t>
    </r>
    <r>
      <rPr>
        <vertAlign val="subscript"/>
        <sz val="11"/>
        <color theme="1"/>
        <rFont val="Arial"/>
        <family val="2"/>
      </rPr>
      <t>1</t>
    </r>
    <r>
      <rPr>
        <sz val="11"/>
        <color theme="1"/>
        <rFont val="Arial"/>
        <family val="2"/>
      </rPr>
      <t xml:space="preserve"> + E(GT)</t>
    </r>
    <r>
      <rPr>
        <vertAlign val="subscript"/>
        <sz val="11"/>
        <color theme="1"/>
        <rFont val="Arial"/>
        <family val="2"/>
      </rPr>
      <t>2</t>
    </r>
  </si>
  <si>
    <t>Schematic: Electricity Generation from WHR System including Auxiliary Firing of Fossil Fuel in WHR Boiler</t>
  </si>
  <si>
    <r>
      <t>A</t>
    </r>
    <r>
      <rPr>
        <vertAlign val="superscript"/>
        <sz val="10"/>
        <color theme="1"/>
        <rFont val="Arial"/>
        <family val="2"/>
      </rPr>
      <t>!</t>
    </r>
  </si>
  <si>
    <r>
      <rPr>
        <b/>
        <vertAlign val="superscript"/>
        <sz val="10"/>
        <color theme="1"/>
        <rFont val="Arial"/>
        <family val="2"/>
      </rPr>
      <t>!!</t>
    </r>
    <r>
      <rPr>
        <sz val="10"/>
        <color theme="1"/>
        <rFont val="Arial"/>
        <family val="2"/>
      </rPr>
      <t xml:space="preserve"> This value is calculated from the inputs provided in the relevant section of the Worksheet named "Annexure-1" and is only applicable in case of auxiliary firing of fossil based fuels in the waste heat recovery boiler (WHRB). Relevant values may be input in the fields provided for the same in "Annexure-1" if  auxiliary firing of fosil fuels is applicable.</t>
    </r>
  </si>
  <si>
    <r>
      <t>E(GT)</t>
    </r>
    <r>
      <rPr>
        <vertAlign val="subscript"/>
        <sz val="11"/>
        <color theme="1"/>
        <rFont val="Arial"/>
        <family val="2"/>
      </rPr>
      <t>WHR</t>
    </r>
  </si>
  <si>
    <r>
      <t>Ef(GT)</t>
    </r>
    <r>
      <rPr>
        <b/>
        <vertAlign val="subscript"/>
        <sz val="11"/>
        <color theme="1"/>
        <rFont val="Arial"/>
        <family val="2"/>
      </rPr>
      <t>aux</t>
    </r>
    <r>
      <rPr>
        <b/>
        <sz val="11"/>
        <color theme="1"/>
        <rFont val="Arial"/>
        <family val="2"/>
      </rPr>
      <t xml:space="preserve"> = [(Qf</t>
    </r>
    <r>
      <rPr>
        <b/>
        <vertAlign val="subscript"/>
        <sz val="11"/>
        <color theme="1"/>
        <rFont val="Arial"/>
        <family val="2"/>
      </rPr>
      <t>aux</t>
    </r>
    <r>
      <rPr>
        <b/>
        <sz val="11"/>
        <color theme="1"/>
        <rFont val="Arial"/>
        <family val="2"/>
      </rPr>
      <t xml:space="preserve"> x Gf</t>
    </r>
    <r>
      <rPr>
        <b/>
        <vertAlign val="subscript"/>
        <sz val="11"/>
        <color theme="1"/>
        <rFont val="Arial"/>
        <family val="2"/>
      </rPr>
      <t>aux</t>
    </r>
    <r>
      <rPr>
        <b/>
        <sz val="11"/>
        <color theme="1"/>
        <rFont val="Arial"/>
        <family val="2"/>
      </rPr>
      <t>) / ((Qf</t>
    </r>
    <r>
      <rPr>
        <b/>
        <vertAlign val="subscript"/>
        <sz val="11"/>
        <color theme="1"/>
        <rFont val="Arial"/>
        <family val="2"/>
      </rPr>
      <t>aux</t>
    </r>
    <r>
      <rPr>
        <b/>
        <sz val="11"/>
        <color theme="1"/>
        <rFont val="Arial"/>
        <family val="2"/>
      </rPr>
      <t xml:space="preserve"> x Gf</t>
    </r>
    <r>
      <rPr>
        <b/>
        <vertAlign val="subscript"/>
        <sz val="11"/>
        <color theme="1"/>
        <rFont val="Arial"/>
        <family val="2"/>
      </rPr>
      <t>aux</t>
    </r>
    <r>
      <rPr>
        <b/>
        <sz val="11"/>
        <color theme="1"/>
        <rFont val="Arial"/>
        <family val="2"/>
      </rPr>
      <t>) + Ip + Up)] x E(GT)</t>
    </r>
    <r>
      <rPr>
        <b/>
        <vertAlign val="subscript"/>
        <sz val="11"/>
        <color theme="1"/>
        <rFont val="Arial"/>
        <family val="2"/>
      </rPr>
      <t>WHR</t>
    </r>
  </si>
  <si>
    <r>
      <t>E(SO)</t>
    </r>
    <r>
      <rPr>
        <vertAlign val="subscript"/>
        <sz val="11"/>
        <color theme="1"/>
        <rFont val="Arial"/>
        <family val="2"/>
      </rPr>
      <t>WHR</t>
    </r>
  </si>
  <si>
    <r>
      <t>Ef</t>
    </r>
    <r>
      <rPr>
        <b/>
        <vertAlign val="subscript"/>
        <sz val="11"/>
        <color theme="1"/>
        <rFont val="Arial"/>
        <family val="2"/>
      </rPr>
      <t>aux</t>
    </r>
    <r>
      <rPr>
        <b/>
        <sz val="11"/>
        <color theme="1"/>
        <rFont val="Arial"/>
        <family val="2"/>
      </rPr>
      <t>(ex-bus) = Ef(GT)</t>
    </r>
    <r>
      <rPr>
        <b/>
        <vertAlign val="subscript"/>
        <sz val="11"/>
        <color theme="1"/>
        <rFont val="Arial"/>
        <family val="2"/>
      </rPr>
      <t>aux</t>
    </r>
    <r>
      <rPr>
        <b/>
        <sz val="11"/>
        <color theme="1"/>
        <rFont val="Arial"/>
        <family val="2"/>
      </rPr>
      <t xml:space="preserve"> x {1- [(E(GT)</t>
    </r>
    <r>
      <rPr>
        <b/>
        <vertAlign val="subscript"/>
        <sz val="11"/>
        <color theme="1"/>
        <rFont val="Arial"/>
        <family val="2"/>
      </rPr>
      <t xml:space="preserve">WHR </t>
    </r>
    <r>
      <rPr>
        <b/>
        <sz val="11"/>
        <color theme="1"/>
        <rFont val="Arial"/>
        <family val="2"/>
      </rPr>
      <t>- E(SO)</t>
    </r>
    <r>
      <rPr>
        <b/>
        <vertAlign val="subscript"/>
        <sz val="11"/>
        <color theme="1"/>
        <rFont val="Arial"/>
        <family val="2"/>
      </rPr>
      <t>WHR</t>
    </r>
    <r>
      <rPr>
        <b/>
        <sz val="11"/>
        <color theme="1"/>
        <rFont val="Arial"/>
        <family val="2"/>
      </rPr>
      <t>)/ E(GT)</t>
    </r>
    <r>
      <rPr>
        <b/>
        <vertAlign val="subscript"/>
        <sz val="11"/>
        <color theme="1"/>
        <rFont val="Arial"/>
        <family val="2"/>
      </rPr>
      <t>WHR</t>
    </r>
    <r>
      <rPr>
        <b/>
        <sz val="11"/>
        <color theme="1"/>
        <rFont val="Arial"/>
        <family val="2"/>
      </rPr>
      <t>]}</t>
    </r>
  </si>
  <si>
    <r>
      <t xml:space="preserve">Ex-Bus Energy generation from Fossil based Auxiliary Firing in WHR System </t>
    </r>
    <r>
      <rPr>
        <b/>
        <vertAlign val="superscript"/>
        <sz val="10"/>
        <rFont val="Arial"/>
        <family val="2"/>
      </rPr>
      <t>!!</t>
    </r>
  </si>
  <si>
    <t>Total Energy Sent Out (ex-bus) from WHR system during the quarter</t>
  </si>
  <si>
    <t>Weighted average GCV of coal or other fossil fuel fired as auxiliary fuel in the WHR system during the quarter</t>
  </si>
  <si>
    <t>Quantity of coal or other fossil fuel fired as auxiliary fuel in the WHR system during the quarter</t>
  </si>
  <si>
    <t>Quantity of heat generated from process i.e., from exothermic reaction other than combustion of fossil fuels during the quarter</t>
  </si>
  <si>
    <t>Quantity of heat generated from process and transferred as flue gas to the WHR system during the quarter</t>
  </si>
  <si>
    <t xml:space="preserve">Total electrical energy generated at Generator Terminal from the WHR system during the quarter </t>
  </si>
  <si>
    <t>Electrical energy generated by auxiliary firing of fossil fuel at Generator terminal during the quarter</t>
  </si>
  <si>
    <t>Ex-bus electrical energy generated by auxiliary firing of fossil fuel during the quarter</t>
  </si>
  <si>
    <t>Annexure – 1: Estimation of electricity generated from combustion of renewable sources, and from auxiliary firing of fossil fuel in WHR System</t>
  </si>
  <si>
    <t>Notes for Co-firing of Renewable Fuels:</t>
  </si>
  <si>
    <t>Notes for Auxiliary Firing of Fossil Fuels in WHR System:</t>
  </si>
  <si>
    <r>
      <t>1) Values of '</t>
    </r>
    <r>
      <rPr>
        <b/>
        <sz val="10"/>
        <color theme="1"/>
        <rFont val="Arial"/>
        <family val="2"/>
      </rPr>
      <t>Ip'</t>
    </r>
    <r>
      <rPr>
        <sz val="10"/>
        <color theme="1"/>
        <rFont val="Arial"/>
        <family val="2"/>
      </rPr>
      <t xml:space="preserve"> and </t>
    </r>
    <r>
      <rPr>
        <b/>
        <sz val="10"/>
        <color theme="1"/>
        <rFont val="Arial"/>
        <family val="2"/>
      </rPr>
      <t>'Up'</t>
    </r>
    <r>
      <rPr>
        <sz val="10"/>
        <color theme="1"/>
        <rFont val="Arial"/>
        <family val="2"/>
      </rPr>
      <t xml:space="preserve"> may be estimated based on mass, specific heat, and temperature records of the respective flue gas streams. Alternatively 'Up' may be estimated based on the exothermic chemical reaction. and corresponding quarterly input quantities. DC and AEA to provide the full details of such estimation in the report submitted along with Form A and Form B.</t>
    </r>
  </si>
  <si>
    <r>
      <t xml:space="preserve">DRE metered </t>
    </r>
    <r>
      <rPr>
        <vertAlign val="superscript"/>
        <sz val="10"/>
        <color rgb="FF000000"/>
        <rFont val="Arial"/>
        <family val="2"/>
      </rPr>
      <t>(4)</t>
    </r>
  </si>
  <si>
    <r>
      <rPr>
        <vertAlign val="superscript"/>
        <sz val="10"/>
        <color theme="1"/>
        <rFont val="Arial"/>
        <family val="2"/>
      </rPr>
      <t>(2)</t>
    </r>
    <r>
      <rPr>
        <sz val="10"/>
        <color theme="1"/>
        <rFont val="Arial"/>
        <family val="2"/>
      </rPr>
      <t xml:space="preserve"> The distributed renewable energy (DRE) component must be sourced exclusively from renewable energy projects that are under 10 MW in capacity. This includes all types of solar installations, such as net metering, gross metering, virtual net metering, group net metering, behind-the-meter installations, and any other configurations approved by the Central Government.
Compliance with distributed renewable energy requirements will generally be measured in terms of energy (kilowatt-hour units).
If the designated consumer cannot provide generation data for distributed renewable energy installations, the reported capacity will be converted into energy generation using a multiplier of 3.5 units per kilowatt per day (kWh/kW/day).
Purchase or Sale of unmetered energy (DRE) is not the norm and is not encouraged, even under execptional circumstances. Accordingly, the provision for recording unmetered DRE is only made under the head of 'Own RE Generation' and not under the heads of 'RE Purchase' and 'RE Sales'.</t>
    </r>
  </si>
  <si>
    <t>D'</t>
  </si>
  <si>
    <t>L'</t>
  </si>
  <si>
    <r>
      <rPr>
        <vertAlign val="superscript"/>
        <sz val="10"/>
        <color theme="1"/>
        <rFont val="Arial"/>
        <family val="2"/>
      </rPr>
      <t>(4)</t>
    </r>
    <r>
      <rPr>
        <sz val="10"/>
        <color theme="1"/>
        <rFont val="Arial"/>
        <family val="2"/>
      </rPr>
      <t xml:space="preserve"> Please report the DRE generation based on meter reading at the generator meter. In case a direct meter reading of the total generated power from DRE source is not available, then provision for such metering should be made within the next six months. Provisionally, till the metering arrangement is put in place, energy generation may be reported as unmetered DRE generation using the multiplier mentioned above (5 kWh/kW/day).</t>
    </r>
  </si>
  <si>
    <r>
      <rPr>
        <vertAlign val="superscript"/>
        <sz val="10"/>
        <color theme="1"/>
        <rFont val="Arial"/>
        <family val="2"/>
      </rPr>
      <t>(5)</t>
    </r>
    <r>
      <rPr>
        <sz val="10"/>
        <color theme="1"/>
        <rFont val="Arial"/>
        <family val="2"/>
      </rPr>
      <t xml:space="preserve"> In case separate purchase records are available for DRE purchased, say through bilateral PPA, then the same may be recorded here. Else RE purcahsed may be entered under 'Wind, Hydro and Other RE'</t>
    </r>
  </si>
  <si>
    <r>
      <rPr>
        <vertAlign val="superscript"/>
        <sz val="10"/>
        <color theme="1"/>
        <rFont val="Arial"/>
        <family val="2"/>
      </rPr>
      <t>(6)</t>
    </r>
    <r>
      <rPr>
        <sz val="10"/>
        <color theme="1"/>
        <rFont val="Arial"/>
        <family val="2"/>
      </rPr>
      <t xml:space="preserve"> DRE injected to Grid will be treated and reported as RE Sales to Grid in case of DRE connected in 'Net Metering' and 'Gross Metering' configurations and its variants. In case of gross metering, entire DRE generation shall be deemed to be injected to Grid</t>
    </r>
  </si>
  <si>
    <r>
      <t xml:space="preserve">Distributed Renewable Energy (DRE) </t>
    </r>
    <r>
      <rPr>
        <b/>
        <vertAlign val="superscript"/>
        <sz val="10"/>
        <rFont val="Arial"/>
        <family val="2"/>
      </rPr>
      <t>(2)</t>
    </r>
    <r>
      <rPr>
        <b/>
        <sz val="10"/>
        <rFont val="Arial"/>
        <family val="2"/>
      </rPr>
      <t xml:space="preserve">                                                  </t>
    </r>
    <r>
      <rPr>
        <sz val="10"/>
        <rFont val="Arial"/>
        <family val="2"/>
      </rPr>
      <t xml:space="preserve">DRE metered </t>
    </r>
    <r>
      <rPr>
        <vertAlign val="superscript"/>
        <sz val="10"/>
        <rFont val="Arial"/>
        <family val="2"/>
      </rPr>
      <t>(5)</t>
    </r>
  </si>
  <si>
    <r>
      <t xml:space="preserve">Distributed Renewable Energy (DRE) </t>
    </r>
    <r>
      <rPr>
        <b/>
        <vertAlign val="superscript"/>
        <sz val="10"/>
        <rFont val="Arial"/>
        <family val="2"/>
      </rPr>
      <t>(2)</t>
    </r>
    <r>
      <rPr>
        <b/>
        <sz val="10"/>
        <rFont val="Arial"/>
        <family val="2"/>
      </rPr>
      <t xml:space="preserve">                                                  </t>
    </r>
    <r>
      <rPr>
        <sz val="10"/>
        <rFont val="Arial"/>
        <family val="2"/>
      </rPr>
      <t xml:space="preserve">DRE metered </t>
    </r>
    <r>
      <rPr>
        <vertAlign val="superscript"/>
        <sz val="10"/>
        <rFont val="Arial"/>
        <family val="2"/>
      </rPr>
      <t>(6)</t>
    </r>
  </si>
  <si>
    <t>RE Sale to Green Power Market (GTAM, GDAM)</t>
  </si>
  <si>
    <t>Green Power Market procurement (GTAM, GDAM)</t>
  </si>
  <si>
    <t>Y'=T+A'-I'+Q'+W'+X'</t>
  </si>
  <si>
    <t>E = A+B+C+D</t>
  </si>
  <si>
    <t>J = F+G+H+I</t>
  </si>
  <si>
    <t>Quarterly Compliance</t>
  </si>
  <si>
    <t>Quarterly Compliance (%)</t>
  </si>
  <si>
    <t>D''=Y'+T'</t>
  </si>
  <si>
    <t>B''=D''/K</t>
  </si>
  <si>
    <t>Annual Compliance</t>
  </si>
  <si>
    <t>Annual Compliance (%)</t>
  </si>
  <si>
    <t>Compliance through REC for Quarter 1</t>
  </si>
  <si>
    <t>T1</t>
  </si>
  <si>
    <t>T2</t>
  </si>
  <si>
    <t>T3</t>
  </si>
  <si>
    <t>T4</t>
  </si>
  <si>
    <t>R=T1+T2+T3+T4</t>
  </si>
  <si>
    <t>Compliance through REC for Quarter 2</t>
  </si>
  <si>
    <t>Compliance through REC for Quarter 3</t>
  </si>
  <si>
    <t>Compliance through REC for Quarter 4</t>
  </si>
  <si>
    <t xml:space="preserve">Part D – Compliance to Renewable Consumption Obligations </t>
  </si>
  <si>
    <r>
      <t>Part C</t>
    </r>
    <r>
      <rPr>
        <b/>
        <vertAlign val="superscript"/>
        <sz val="10"/>
        <color rgb="FF000000"/>
        <rFont val="Arial"/>
        <family val="2"/>
      </rPr>
      <t>!</t>
    </r>
    <r>
      <rPr>
        <b/>
        <sz val="10"/>
        <color rgb="FF000000"/>
        <rFont val="Arial"/>
        <family val="2"/>
      </rPr>
      <t xml:space="preserve"> – Renewable Energy Certificates (RECs)</t>
    </r>
  </si>
  <si>
    <r>
      <t xml:space="preserve">Renewable Energy Certificates (RECs) - During Assessment Year Window </t>
    </r>
    <r>
      <rPr>
        <b/>
        <vertAlign val="superscript"/>
        <sz val="10"/>
        <color rgb="FF000000"/>
        <rFont val="Arial"/>
        <family val="2"/>
      </rPr>
      <t>!!</t>
    </r>
  </si>
  <si>
    <t>Total Compliance through RECs</t>
  </si>
  <si>
    <t>N=T'+R</t>
  </si>
  <si>
    <t>M=J+N</t>
  </si>
  <si>
    <t>P = M/E</t>
  </si>
  <si>
    <t>C''=D''-A''</t>
  </si>
  <si>
    <t>Q=M-L</t>
  </si>
  <si>
    <r>
      <t xml:space="preserve">Renewable Energy Certificates (RECs) - During Target Year </t>
    </r>
    <r>
      <rPr>
        <b/>
        <vertAlign val="superscript"/>
        <sz val="10"/>
        <color rgb="FF000000"/>
        <rFont val="Arial"/>
        <family val="2"/>
      </rPr>
      <t>!</t>
    </r>
  </si>
  <si>
    <r>
      <t>!</t>
    </r>
    <r>
      <rPr>
        <b/>
        <sz val="10"/>
        <color rgb="FF000000"/>
        <rFont val="Arial"/>
        <family val="2"/>
      </rPr>
      <t xml:space="preserve"> </t>
    </r>
    <r>
      <rPr>
        <sz val="10"/>
        <color theme="1"/>
        <rFont val="Arial"/>
        <family val="2"/>
      </rPr>
      <t>Quarterly values are automatically be brought over from respective Form A as duly completed by the user.</t>
    </r>
  </si>
  <si>
    <t>L=E*K</t>
  </si>
  <si>
    <t>Estimation of fossil based electrical energy generated through Waste Heat Recovery System from auxiliary firing of fossil based fuels in Industrial Process</t>
  </si>
  <si>
    <t>Net RE drawn from Storage ( Sub-Total)</t>
  </si>
  <si>
    <t>Total Energy drawn from Storage (ESS)</t>
  </si>
  <si>
    <t>Total RE Stored into Storage (ESS)</t>
  </si>
  <si>
    <t>Q'</t>
  </si>
  <si>
    <t>K=AT+CT-FT+IT+Q'+W'+X'</t>
  </si>
  <si>
    <t>Total Energy (Fossil + Nuclear) stored into Storage (ESS)</t>
  </si>
  <si>
    <r>
      <rPr>
        <vertAlign val="superscript"/>
        <sz val="10"/>
        <color theme="1"/>
        <rFont val="Arial"/>
        <family val="2"/>
      </rPr>
      <t>##</t>
    </r>
    <r>
      <rPr>
        <sz val="10"/>
        <color theme="1"/>
        <rFont val="Arial"/>
        <family val="2"/>
      </rPr>
      <t xml:space="preserve"> Energy equivalent of GH</t>
    </r>
    <r>
      <rPr>
        <vertAlign val="subscript"/>
        <sz val="10"/>
        <color theme="1"/>
        <rFont val="Arial"/>
        <family val="2"/>
      </rPr>
      <t>2</t>
    </r>
    <r>
      <rPr>
        <sz val="10"/>
        <color theme="1"/>
        <rFont val="Arial"/>
        <family val="2"/>
      </rPr>
      <t xml:space="preserve"> and Green Ammonia Consumed should be evaluated as per Green Energy Open Access Rules with latest amendments as applicable. Details for GH2 to be entered in worksheet named Annexure 2, whereas energy consumption for Green Amonia based on Energy equivalent of one tonne of Green Ammonia or based on meter reading shall be entered in this worksheet (cell E64). Supporting calculations for the same to be appended.</t>
    </r>
  </si>
  <si>
    <t>Losses in Storage (ESS)</t>
  </si>
  <si>
    <r>
      <t>IT</t>
    </r>
    <r>
      <rPr>
        <vertAlign val="subscript"/>
        <sz val="10"/>
        <color theme="1"/>
        <rFont val="Arial"/>
        <family val="2"/>
      </rPr>
      <t>L</t>
    </r>
  </si>
  <si>
    <r>
      <t>IT=(I-J)*(1-IT</t>
    </r>
    <r>
      <rPr>
        <b/>
        <vertAlign val="subscript"/>
        <sz val="10"/>
        <color theme="1"/>
        <rFont val="Arial"/>
        <family val="2"/>
      </rPr>
      <t>L</t>
    </r>
    <r>
      <rPr>
        <b/>
        <sz val="10"/>
        <color theme="1"/>
        <rFont val="Arial"/>
        <family val="2"/>
      </rPr>
      <t>)</t>
    </r>
  </si>
  <si>
    <r>
      <t>Q</t>
    </r>
    <r>
      <rPr>
        <vertAlign val="subscript"/>
        <sz val="10"/>
        <color theme="1"/>
        <rFont val="Arial"/>
        <family val="2"/>
      </rPr>
      <t>L</t>
    </r>
  </si>
  <si>
    <r>
      <t>Q'=(R'-S')*(1-Q</t>
    </r>
    <r>
      <rPr>
        <b/>
        <vertAlign val="subscript"/>
        <sz val="10"/>
        <rFont val="Arial"/>
        <family val="2"/>
      </rPr>
      <t>L</t>
    </r>
    <r>
      <rPr>
        <b/>
        <sz val="10"/>
        <rFont val="Arial"/>
        <family val="2"/>
      </rPr>
      <t>)</t>
    </r>
  </si>
  <si>
    <r>
      <t xml:space="preserve">Net Fossil Energy drawn from Storage (Sub-Total) </t>
    </r>
    <r>
      <rPr>
        <b/>
        <vertAlign val="superscript"/>
        <sz val="12"/>
        <color rgb="FF000000"/>
        <rFont val="Arial"/>
        <family val="2"/>
      </rPr>
      <t>!!!</t>
    </r>
  </si>
  <si>
    <r>
      <t xml:space="preserve">Net RE drawn from Storage (Sub-Total) </t>
    </r>
    <r>
      <rPr>
        <b/>
        <vertAlign val="superscript"/>
        <sz val="11"/>
        <color rgb="FF000000"/>
        <rFont val="Arial"/>
        <family val="2"/>
      </rPr>
      <t>!!!</t>
    </r>
  </si>
  <si>
    <r>
      <rPr>
        <b/>
        <vertAlign val="superscript"/>
        <sz val="10"/>
        <color theme="1"/>
        <rFont val="Arial"/>
        <family val="2"/>
      </rPr>
      <t>!!!</t>
    </r>
    <r>
      <rPr>
        <sz val="10"/>
        <color theme="1"/>
        <rFont val="Arial"/>
        <family val="2"/>
      </rPr>
      <t xml:space="preserve"> All power stored into Storage (ESS) shall be metered or other wise established (e.g. based on purchase records) separately for fossil based including nuclear power, and separately for RE power. The power drawn from ESS for the quarter shall also be distributed in the same ratio of (Fossil + Nuclear) to RE, as the power stored into ESS for the quarter. All necessary details to establish net power drawn from ESS for (Fossil + Nuclear) and RE shall then be entered separately into the respective fields provided.</t>
    </r>
  </si>
  <si>
    <t>Zinc</t>
  </si>
  <si>
    <t>Tyre manufacturer</t>
  </si>
  <si>
    <t>Textiles</t>
  </si>
  <si>
    <t>Sugar</t>
  </si>
  <si>
    <t>Refractories</t>
  </si>
  <si>
    <t xml:space="preserve">Railway : 8 Production factories of Railways namely ICF, RCF, CLW, BLW, PLW, RW, MCF and RWP </t>
  </si>
  <si>
    <t>Railway : 8 Production factories of Railways namely ICF, RCF, CLW, BLW, PLW, RW, MCF and RWP</t>
  </si>
  <si>
    <t>Railway : Workshops</t>
  </si>
  <si>
    <t>Railway : All Zonal Railways (Traction)</t>
  </si>
  <si>
    <t>Port Trust</t>
  </si>
  <si>
    <r>
      <t xml:space="preserve">Petrochemical Manufacturing units : </t>
    </r>
    <r>
      <rPr>
        <b/>
        <sz val="9"/>
        <color theme="1"/>
        <rFont val="Arial"/>
        <family val="2"/>
      </rPr>
      <t>Aromatics</t>
    </r>
  </si>
  <si>
    <r>
      <t xml:space="preserve">Petrochemical Manufacturing units : </t>
    </r>
    <r>
      <rPr>
        <b/>
        <sz val="9"/>
        <color rgb="FF000000"/>
        <rFont val="Arial"/>
        <family val="2"/>
      </rPr>
      <t>Synthetic rubbers</t>
    </r>
  </si>
  <si>
    <r>
      <t xml:space="preserve">Petrochemical Manufacturing units : </t>
    </r>
    <r>
      <rPr>
        <b/>
        <sz val="9"/>
        <color theme="1"/>
        <rFont val="Arial"/>
        <family val="2"/>
      </rPr>
      <t>Other petrochemical products</t>
    </r>
  </si>
  <si>
    <r>
      <t xml:space="preserve">Petrochemical Manufacturing units : </t>
    </r>
    <r>
      <rPr>
        <b/>
        <sz val="9"/>
        <color rgb="FF000000"/>
        <rFont val="Arial"/>
        <family val="2"/>
      </rPr>
      <t>Performance Plastics</t>
    </r>
  </si>
  <si>
    <r>
      <t xml:space="preserve">Petrochemical Manufacturing units : </t>
    </r>
    <r>
      <rPr>
        <b/>
        <sz val="9"/>
        <color theme="1"/>
        <rFont val="Arial"/>
        <family val="2"/>
      </rPr>
      <t>Detergent intermediates</t>
    </r>
  </si>
  <si>
    <r>
      <t xml:space="preserve">Petrochemical Manufacturing units : </t>
    </r>
    <r>
      <rPr>
        <b/>
        <sz val="9"/>
        <color rgb="FF000000"/>
        <rFont val="Arial"/>
        <family val="2"/>
      </rPr>
      <t>Polymers</t>
    </r>
  </si>
  <si>
    <t>Petrochemical Manufacturing units : Fiber Intermediates</t>
  </si>
  <si>
    <t>1,00,000</t>
  </si>
  <si>
    <t>Petrochemical units having gas crackers or naphtha crackers or both</t>
  </si>
  <si>
    <t>Petroleum Refinery</t>
  </si>
  <si>
    <t>Pulp and Paper</t>
  </si>
  <si>
    <t>Iron and Steel</t>
  </si>
  <si>
    <t>Glass</t>
  </si>
  <si>
    <t>Foundry</t>
  </si>
  <si>
    <t>Forging</t>
  </si>
  <si>
    <t>Fertilizer</t>
  </si>
  <si>
    <t>Dairy</t>
  </si>
  <si>
    <t>Copper</t>
  </si>
  <si>
    <t>Commercial Building or establishments : Airports</t>
  </si>
  <si>
    <t>Commercial Building or establishments : Hotel</t>
  </si>
  <si>
    <t>Chemical : Pharmaceuticals (Active Pharmaceutical Ingredient)</t>
  </si>
  <si>
    <t>Chemical : Dyes and Pigments</t>
  </si>
  <si>
    <t xml:space="preserve">Chemical : Pesticides </t>
  </si>
  <si>
    <t>Chemical : Organic Chemicals</t>
  </si>
  <si>
    <t>Chemical : Inorganic Chemicals</t>
  </si>
  <si>
    <t>Chemical : Alkali Chemical (Soda Ash, Potassium Hydroxide)</t>
  </si>
  <si>
    <t>Chlor_Alkali</t>
  </si>
  <si>
    <t>Ceramic</t>
  </si>
  <si>
    <t>Cement : Cement grinding Unit</t>
  </si>
  <si>
    <t>Cement : Integrated Cement Unit</t>
  </si>
  <si>
    <t>Automobile Assembly Unit</t>
  </si>
  <si>
    <t>Aluminum</t>
  </si>
  <si>
    <t>Railway</t>
  </si>
  <si>
    <t>Petrochemical Manufacturing units:</t>
  </si>
  <si>
    <t>Commercial Building or establishments:</t>
  </si>
  <si>
    <t>Chemical</t>
  </si>
  <si>
    <t>Cement:</t>
  </si>
  <si>
    <t>DC Sectors with Thresholds</t>
  </si>
  <si>
    <t>Threshold Energy Consumption in Metric tonne of oil equivalent (mtoe) per year and above.</t>
  </si>
  <si>
    <t xml:space="preserve"> Notified Sector</t>
  </si>
  <si>
    <t>S.No</t>
  </si>
  <si>
    <t>Energy Intensive Sector of Designated Consumer</t>
  </si>
  <si>
    <t>Energy Purchase from Discom (Not included in RCO calculations)</t>
  </si>
  <si>
    <r>
      <t>E</t>
    </r>
    <r>
      <rPr>
        <b/>
        <vertAlign val="subscript"/>
        <sz val="10"/>
        <color theme="1"/>
        <rFont val="Arial"/>
        <family val="2"/>
      </rPr>
      <t>DISCOM</t>
    </r>
  </si>
  <si>
    <t>Gross Total Energy Consumption</t>
  </si>
  <si>
    <r>
      <t>E</t>
    </r>
    <r>
      <rPr>
        <b/>
        <vertAlign val="subscript"/>
        <sz val="12"/>
        <color theme="1"/>
        <rFont val="Arial"/>
        <family val="2"/>
      </rPr>
      <t>total</t>
    </r>
    <r>
      <rPr>
        <b/>
        <sz val="12"/>
        <color theme="1"/>
        <rFont val="Arial"/>
        <family val="2"/>
      </rPr>
      <t xml:space="preserve"> = A**+E</t>
    </r>
    <r>
      <rPr>
        <b/>
        <vertAlign val="subscript"/>
        <sz val="12"/>
        <color theme="1"/>
        <rFont val="Arial"/>
        <family val="2"/>
      </rPr>
      <t>DISCOM</t>
    </r>
    <r>
      <rPr>
        <b/>
        <sz val="12"/>
        <color theme="1"/>
        <rFont val="Arial"/>
        <family val="2"/>
      </rPr>
      <t>+K</t>
    </r>
  </si>
  <si>
    <r>
      <t xml:space="preserve">Surplus / Deficit </t>
    </r>
    <r>
      <rPr>
        <vertAlign val="superscript"/>
        <sz val="10"/>
        <color rgb="FF000000"/>
        <rFont val="Arial"/>
        <family val="2"/>
      </rPr>
      <t>##</t>
    </r>
    <r>
      <rPr>
        <sz val="10"/>
        <color rgb="FF000000"/>
        <rFont val="Arial"/>
        <family val="2"/>
      </rPr>
      <t xml:space="preserve"> (%)</t>
    </r>
  </si>
  <si>
    <t>X=P-K</t>
  </si>
  <si>
    <t>E''=B''-Z'</t>
  </si>
  <si>
    <r>
      <t xml:space="preserve">Surplus / Deficit </t>
    </r>
    <r>
      <rPr>
        <vertAlign val="superscript"/>
        <sz val="10"/>
        <color rgb="FF000000"/>
        <rFont val="Arial"/>
        <family val="2"/>
      </rPr>
      <t>#</t>
    </r>
    <r>
      <rPr>
        <sz val="10"/>
        <color rgb="FF000000"/>
        <rFont val="Arial"/>
        <family val="2"/>
      </rPr>
      <t xml:space="preserve"> (%)</t>
    </r>
  </si>
  <si>
    <t>APC as % share of Total Generation for CPP (Thermal)</t>
  </si>
  <si>
    <r>
      <t>APC</t>
    </r>
    <r>
      <rPr>
        <vertAlign val="subscript"/>
        <sz val="10"/>
        <color theme="1"/>
        <rFont val="Arial"/>
        <family val="2"/>
      </rPr>
      <t>Thermal</t>
    </r>
  </si>
  <si>
    <t>APC as % share of Total Generation for CPP (Nuclear)</t>
  </si>
  <si>
    <r>
      <t>APC</t>
    </r>
    <r>
      <rPr>
        <vertAlign val="subscript"/>
        <sz val="10"/>
        <color theme="1"/>
        <rFont val="Arial"/>
        <family val="2"/>
      </rPr>
      <t>Nuclear</t>
    </r>
  </si>
  <si>
    <r>
      <t>AT=(A+A</t>
    </r>
    <r>
      <rPr>
        <b/>
        <vertAlign val="superscript"/>
        <sz val="12"/>
        <color theme="1"/>
        <rFont val="Arial"/>
        <family val="2"/>
      </rPr>
      <t>!</t>
    </r>
    <r>
      <rPr>
        <b/>
        <sz val="12"/>
        <color theme="1"/>
        <rFont val="Arial"/>
        <family val="2"/>
      </rPr>
      <t>-A**)*(1-APC</t>
    </r>
    <r>
      <rPr>
        <b/>
        <vertAlign val="subscript"/>
        <sz val="12"/>
        <color theme="1"/>
        <rFont val="Arial"/>
        <family val="2"/>
      </rPr>
      <t>Thermal</t>
    </r>
    <r>
      <rPr>
        <b/>
        <sz val="12"/>
        <color theme="1"/>
        <rFont val="Arial"/>
        <family val="2"/>
      </rPr>
      <t>/100)+B*(1-APC</t>
    </r>
    <r>
      <rPr>
        <b/>
        <vertAlign val="subscript"/>
        <sz val="12"/>
        <color theme="1"/>
        <rFont val="Arial"/>
        <family val="2"/>
      </rPr>
      <t>Nuclear</t>
    </r>
    <r>
      <rPr>
        <b/>
        <sz val="12"/>
        <color theme="1"/>
        <rFont val="Arial"/>
        <family val="2"/>
      </rPr>
      <t>/100)+T</t>
    </r>
  </si>
  <si>
    <t>Own Generation, Net after deducting Auxiliary Power Consumption (APC)*** (Sub-Total)</t>
  </si>
  <si>
    <t>*** All Own Energy Generation should be reported as Net Generation after deduction of auxilliary power consumption in the respective power plant. This includes Total Fossil based generation, generation from WHR, as well as Nuclear energy generation. AEA / ACV Agency to review the auxilliary power consumption records and confirm prior to endorsing the Form A and Form B. Details of deduction of APC to be appended as supporting documents.</t>
  </si>
  <si>
    <t>Total Fossil based electricity generation *</t>
  </si>
  <si>
    <t>Compliance Period (Quarter / Annual)</t>
  </si>
  <si>
    <t>Own Electricity Generation, Net after deducting Auxiliary Power Consumption (APC)*** (Sub-Total)</t>
  </si>
  <si>
    <t>Fossil based electricity from WHR **</t>
  </si>
  <si>
    <t>CT=C+D</t>
  </si>
  <si>
    <t>Electricity Purchase through Open Access and Banking (Sub-Total)</t>
  </si>
  <si>
    <t>K=AT+CT-FT+Y'</t>
  </si>
  <si>
    <t>FT=F+G</t>
  </si>
  <si>
    <t>Fossil based energy (through PPA/Bilateral and Power Exchanges)</t>
  </si>
  <si>
    <t>T'=(U'+V')/1000</t>
  </si>
  <si>
    <t>Y'=T-I'+W'+X'</t>
  </si>
  <si>
    <r>
      <t xml:space="preserve">RE Own Generation, Purchase and Banking </t>
    </r>
    <r>
      <rPr>
        <b/>
        <vertAlign val="superscript"/>
        <sz val="11"/>
        <color rgb="FF000000"/>
        <rFont val="Arial"/>
        <family val="2"/>
      </rPr>
      <t>ⴕ ⴕ</t>
    </r>
    <r>
      <rPr>
        <b/>
        <sz val="11"/>
        <color rgb="FF000000"/>
        <rFont val="Arial"/>
        <family val="2"/>
      </rPr>
      <t xml:space="preserve"> (Sub-Total)</t>
    </r>
  </si>
  <si>
    <r>
      <t>T=U+Er</t>
    </r>
    <r>
      <rPr>
        <b/>
        <vertAlign val="subscript"/>
        <sz val="12"/>
        <rFont val="Arial"/>
        <family val="2"/>
      </rPr>
      <t>(ex-bus)</t>
    </r>
    <r>
      <rPr>
        <b/>
        <sz val="12"/>
        <rFont val="Arial"/>
        <family val="2"/>
      </rPr>
      <t>+B'</t>
    </r>
  </si>
  <si>
    <r>
      <t xml:space="preserve">RE Sales and Banking </t>
    </r>
    <r>
      <rPr>
        <b/>
        <vertAlign val="superscript"/>
        <sz val="11"/>
        <color rgb="FF000000"/>
        <rFont val="Arial"/>
        <family val="2"/>
      </rPr>
      <t xml:space="preserve">ⴕ ⴕ </t>
    </r>
    <r>
      <rPr>
        <b/>
        <sz val="11"/>
        <color rgb="FF000000"/>
        <rFont val="Arial"/>
        <family val="2"/>
      </rPr>
      <t>(Sub-Total)</t>
    </r>
  </si>
  <si>
    <t>I'=J'+L'</t>
  </si>
  <si>
    <t>Compliance</t>
  </si>
  <si>
    <t>Compliance (%)</t>
  </si>
  <si>
    <t>Electricity Purchase from Discom (Not included in RCO calculations)</t>
  </si>
  <si>
    <t>Electricity Sales and Banking (Sub-Total)</t>
  </si>
  <si>
    <t xml:space="preserve">Gross Total Electricity Consumption on which Renewable Consumption Obligations is applicable </t>
  </si>
  <si>
    <t xml:space="preserve">Gross Non-fossil based Electricity Consumption </t>
  </si>
  <si>
    <t>RCO (%) notified by MoP</t>
  </si>
  <si>
    <t>Renewable Consumption Obligation Target</t>
  </si>
  <si>
    <r>
      <t>A</t>
    </r>
    <r>
      <rPr>
        <vertAlign val="subscript"/>
        <sz val="10"/>
        <color theme="1"/>
        <rFont val="Arial"/>
        <family val="2"/>
      </rPr>
      <t>cogen</t>
    </r>
  </si>
  <si>
    <r>
      <t>A</t>
    </r>
    <r>
      <rPr>
        <vertAlign val="subscript"/>
        <sz val="10"/>
        <color theme="1"/>
        <rFont val="Arial"/>
        <family val="2"/>
      </rPr>
      <t>non-cogen</t>
    </r>
  </si>
  <si>
    <r>
      <t>A = A</t>
    </r>
    <r>
      <rPr>
        <vertAlign val="subscript"/>
        <sz val="10"/>
        <color theme="1"/>
        <rFont val="Arial"/>
        <family val="2"/>
      </rPr>
      <t>cogen</t>
    </r>
    <r>
      <rPr>
        <sz val="10"/>
        <color theme="1"/>
        <rFont val="Arial"/>
        <family val="2"/>
      </rPr>
      <t>+A</t>
    </r>
    <r>
      <rPr>
        <vertAlign val="subscript"/>
        <sz val="10"/>
        <color theme="1"/>
        <rFont val="Arial"/>
        <family val="2"/>
      </rPr>
      <t>non-cogen</t>
    </r>
  </si>
  <si>
    <r>
      <t>A</t>
    </r>
    <r>
      <rPr>
        <vertAlign val="superscript"/>
        <sz val="10"/>
        <color theme="1"/>
        <rFont val="Arial"/>
        <family val="2"/>
      </rPr>
      <t>!!!</t>
    </r>
  </si>
  <si>
    <t>AEA Number and Signature of Authorised AEA</t>
  </si>
  <si>
    <t xml:space="preserve">*** All Own Energy Generation should be reported as Net Generation after deduction of auxilliary power consumption in the respective power plant. This includes Total Fossil based generation, including generation from WHR. AEA / ACV Agency to review the auxilliary power consumption records and confirm prior to endorsing the Form A and Form B. </t>
  </si>
  <si>
    <t xml:space="preserve">* This is the total fossil based component of energy generation from CPP including generation from WHR. </t>
  </si>
  <si>
    <r>
      <rPr>
        <vertAlign val="superscript"/>
        <sz val="10"/>
        <color theme="1"/>
        <rFont val="Arial"/>
        <family val="2"/>
      </rPr>
      <t xml:space="preserve">ⴕ </t>
    </r>
    <r>
      <rPr>
        <sz val="10"/>
        <color theme="1"/>
        <rFont val="Arial"/>
        <family val="2"/>
      </rPr>
      <t>This is the total non-fossil based component of energy generation from CPP. This value is only applicable in case of electricity generation by combustion / co-firing of Renewable Fuels. The calculation methodology for determining this value shall be as provided in the Operational Procedures published by BEE.</t>
    </r>
  </si>
  <si>
    <t>** This is all Non-RE based energy generated from WHR, which is exempted from RCO obligation. This is hence reported separately, and substracted from total fossil based energy generation. This value shall be reported based on generation meter readings where available. Where a calculation of this value is necessary, the calculation methodology for determining this value shall be as provided in the Operational Procedures published by BEE.</t>
  </si>
  <si>
    <r>
      <rPr>
        <vertAlign val="superscript"/>
        <sz val="10"/>
        <color theme="1"/>
        <rFont val="Arial"/>
        <family val="2"/>
      </rPr>
      <t>##</t>
    </r>
    <r>
      <rPr>
        <sz val="10"/>
        <color theme="1"/>
        <rFont val="Arial"/>
        <family val="2"/>
      </rPr>
      <t xml:space="preserve"> Energy equivalent of GH</t>
    </r>
    <r>
      <rPr>
        <vertAlign val="subscript"/>
        <sz val="10"/>
        <color theme="1"/>
        <rFont val="Arial"/>
        <family val="2"/>
      </rPr>
      <t>2</t>
    </r>
    <r>
      <rPr>
        <sz val="10"/>
        <color theme="1"/>
        <rFont val="Arial"/>
        <family val="2"/>
      </rPr>
      <t xml:space="preserve"> and Green Ammonia Consumed should be evaluated as per Green Energy Open Access Rules with latest amendments as applicable. This value shall be reported based on meter readings where available. Where a calculation of this value is necessary, the calculation methodology for determining this value shall be as prescribed by the central government, or as provided in the Operational Procedures published by BEE.</t>
    </r>
  </si>
  <si>
    <t>Legend:</t>
  </si>
  <si>
    <r>
      <rPr>
        <b/>
        <sz val="11"/>
        <color theme="1"/>
        <rFont val="Calibri"/>
        <family val="2"/>
        <scheme val="minor"/>
      </rPr>
      <t>Renewable Consumption Obligations (%Target) specified by MoP will be auto-populated in the Form A</t>
    </r>
    <r>
      <rPr>
        <sz val="11"/>
        <color theme="1"/>
        <rFont val="Calibri"/>
        <family val="2"/>
        <scheme val="minor"/>
      </rPr>
      <t>, once the Target Year (i.e. the financial year for which RCO Compliance is being evaluated) is entered in Form A.</t>
    </r>
  </si>
  <si>
    <t>The superscript notations at the beginning of each of the following notes point to the relevant location in Form A to which these notes refer to.</t>
  </si>
  <si>
    <r>
      <t>APC</t>
    </r>
    <r>
      <rPr>
        <vertAlign val="subscript"/>
        <sz val="10"/>
        <color theme="1"/>
        <rFont val="Arial"/>
        <family val="2"/>
      </rPr>
      <t>Total</t>
    </r>
  </si>
  <si>
    <r>
      <t>AT=A+A</t>
    </r>
    <r>
      <rPr>
        <b/>
        <vertAlign val="superscript"/>
        <sz val="12"/>
        <color theme="1"/>
        <rFont val="Arial"/>
        <family val="2"/>
      </rPr>
      <t>!</t>
    </r>
    <r>
      <rPr>
        <b/>
        <sz val="12"/>
        <color theme="1"/>
        <rFont val="Arial"/>
        <family val="2"/>
      </rPr>
      <t>-A</t>
    </r>
    <r>
      <rPr>
        <b/>
        <vertAlign val="subscript"/>
        <sz val="12"/>
        <color theme="1"/>
        <rFont val="Arial"/>
        <family val="2"/>
      </rPr>
      <t>cogen</t>
    </r>
    <r>
      <rPr>
        <b/>
        <sz val="12"/>
        <color theme="1"/>
        <rFont val="Arial"/>
        <family val="2"/>
      </rPr>
      <t>/2-A**-A</t>
    </r>
    <r>
      <rPr>
        <b/>
        <vertAlign val="superscript"/>
        <sz val="12"/>
        <color theme="1"/>
        <rFont val="Arial"/>
        <family val="2"/>
      </rPr>
      <t xml:space="preserve">!!! </t>
    </r>
    <r>
      <rPr>
        <b/>
        <sz val="12"/>
        <color theme="1"/>
        <rFont val="Arial"/>
        <family val="2"/>
      </rPr>
      <t>-APC</t>
    </r>
    <r>
      <rPr>
        <b/>
        <vertAlign val="subscript"/>
        <sz val="12"/>
        <color theme="1"/>
        <rFont val="Arial"/>
        <family val="2"/>
      </rPr>
      <t>Total</t>
    </r>
  </si>
  <si>
    <t>Fossil based electricity sales (PPA/Bilateral and Power Exchange)</t>
  </si>
  <si>
    <r>
      <t xml:space="preserve">Ex-bus electrical energy generated by combustion of renewable fuels including Co-firing </t>
    </r>
    <r>
      <rPr>
        <vertAlign val="superscript"/>
        <sz val="10"/>
        <rFont val="Arial"/>
        <family val="2"/>
      </rPr>
      <t>ⴕ</t>
    </r>
  </si>
  <si>
    <t xml:space="preserve">RCO Compliance Data reporting (Form A) - DCs with CPP &amp; Open Access </t>
  </si>
  <si>
    <r>
      <rPr>
        <vertAlign val="superscript"/>
        <sz val="10"/>
        <color theme="1"/>
        <rFont val="Arial"/>
        <family val="2"/>
      </rPr>
      <t>(1)</t>
    </r>
    <r>
      <rPr>
        <sz val="10"/>
        <color theme="1"/>
        <rFont val="Arial"/>
        <family val="2"/>
      </rPr>
      <t xml:space="preserve"> This is the total fossil based component of electricity generation other than WHR and Waste Energy Recovery based power. This is obtained by deducting WHR and WER based power from total generation and adding back any power that may be generated by fossil based auxiliary firing in WHR and WER systems.</t>
    </r>
  </si>
  <si>
    <r>
      <t xml:space="preserve">Balance Fossil based energy generation other than WHR and WER </t>
    </r>
    <r>
      <rPr>
        <vertAlign val="superscript"/>
        <sz val="10"/>
        <rFont val="Arial"/>
        <family val="2"/>
      </rPr>
      <t>(1)</t>
    </r>
  </si>
  <si>
    <r>
      <t xml:space="preserve">Co-generation component of Balance Fossil based generation (other than WHR and WER) </t>
    </r>
    <r>
      <rPr>
        <vertAlign val="superscript"/>
        <sz val="10"/>
        <rFont val="Arial"/>
        <family val="2"/>
      </rPr>
      <t>(2)</t>
    </r>
  </si>
  <si>
    <r>
      <rPr>
        <vertAlign val="superscript"/>
        <sz val="10"/>
        <color theme="1"/>
        <rFont val="Arial"/>
        <family val="2"/>
      </rPr>
      <t>(2)</t>
    </r>
    <r>
      <rPr>
        <sz val="10"/>
        <color theme="1"/>
        <rFont val="Arial"/>
        <family val="2"/>
      </rPr>
      <t xml:space="preserve"> This is the Co-generation component of balance fossil based electricity generation (excluding WHR and WER based power). The Co-generation component of power is the fossil based component of electricity generation through all extraction condensing turbines and backpressure turbines in the CPP. This also includes electricity generated from gas turbines where the downstream WHRSG also generates steam, that is consumed in production operations.</t>
    </r>
  </si>
  <si>
    <r>
      <rPr>
        <b/>
        <vertAlign val="superscript"/>
        <sz val="10"/>
        <color theme="1"/>
        <rFont val="Arial"/>
        <family val="2"/>
      </rPr>
      <t>!!</t>
    </r>
    <r>
      <rPr>
        <sz val="10"/>
        <color theme="1"/>
        <rFont val="Arial"/>
        <family val="2"/>
      </rPr>
      <t xml:space="preserve"> This is the total fossil based electricity generated through waste energy recovery from Industrial Processes. Any calculation methodology where essential, shall be as provided in the Operational Procedures published by BEE.</t>
    </r>
  </si>
  <si>
    <r>
      <rPr>
        <b/>
        <vertAlign val="superscript"/>
        <sz val="10"/>
        <color theme="1"/>
        <rFont val="Arial"/>
        <family val="2"/>
      </rPr>
      <t>!!!</t>
    </r>
    <r>
      <rPr>
        <sz val="10"/>
        <color theme="1"/>
        <rFont val="Arial"/>
        <family val="2"/>
      </rPr>
      <t xml:space="preserve"> This value is only applicable in case of auxiliary firing of fossil based fuels in waste heat recovery boilers (WHRBs). The calculation methodology for determining this value shall be as provided in the Operational Procedures published by BEE.</t>
    </r>
  </si>
  <si>
    <r>
      <rPr>
        <vertAlign val="superscript"/>
        <sz val="10"/>
        <color theme="1"/>
        <rFont val="Arial"/>
        <family val="2"/>
      </rPr>
      <t>(5)</t>
    </r>
    <r>
      <rPr>
        <sz val="10"/>
        <color theme="1"/>
        <rFont val="Arial"/>
        <family val="2"/>
      </rPr>
      <t xml:space="preserve"> This includes Wind, Hydro, DRE and Other Renewable Energy components. i.e. It effectively includes all renewable energy which is specified as per MoP Trajectory notification S.O. 4617(E) dtd. 20 October 2023 or as per latest amendments from time to time.</t>
    </r>
  </si>
  <si>
    <r>
      <t xml:space="preserve">APC corresponding to Generation including 50% Cogen and excluding WHR </t>
    </r>
    <r>
      <rPr>
        <vertAlign val="superscript"/>
        <sz val="10"/>
        <rFont val="Arial"/>
        <family val="2"/>
      </rPr>
      <t>(3)</t>
    </r>
  </si>
  <si>
    <r>
      <t xml:space="preserve">Banking (Drawl) of Electricity </t>
    </r>
    <r>
      <rPr>
        <vertAlign val="superscript"/>
        <sz val="10"/>
        <rFont val="Arial"/>
        <family val="2"/>
      </rPr>
      <t>(4)</t>
    </r>
  </si>
  <si>
    <r>
      <t xml:space="preserve">Banking (Storage) of Electricity </t>
    </r>
    <r>
      <rPr>
        <vertAlign val="superscript"/>
        <sz val="10"/>
        <rFont val="Arial"/>
        <family val="2"/>
      </rPr>
      <t>(4)</t>
    </r>
  </si>
  <si>
    <r>
      <t xml:space="preserve">Sale of All Renewable Energy </t>
    </r>
    <r>
      <rPr>
        <vertAlign val="superscript"/>
        <sz val="10"/>
        <rFont val="Arial"/>
        <family val="2"/>
      </rPr>
      <t>(5)</t>
    </r>
  </si>
  <si>
    <r>
      <rPr>
        <vertAlign val="superscript"/>
        <sz val="10"/>
        <color theme="1"/>
        <rFont val="Arial"/>
        <family val="2"/>
      </rPr>
      <t>(4)</t>
    </r>
    <r>
      <rPr>
        <sz val="10"/>
        <color theme="1"/>
        <rFont val="Arial"/>
        <family val="2"/>
      </rPr>
      <t xml:space="preserve"> Drawl of electricity by the Designated Consumer as part of banking and / or storage transactions for the applicable compliance period (Quarter/Annual) is considered as notional purchase of electricity and added into total electricity consumption for RCO Calculations; Whereas the electricity supplied by the Designated Consumer for banking and / or storage transactions is considered as notional sale of electricity and deducted from the total electricity consumption for RCO Calculations.</t>
    </r>
  </si>
  <si>
    <t xml:space="preserve">RCO Compliance Data reporting (Form D) - DCs with CPP &amp; Open Access </t>
  </si>
  <si>
    <t>Number of Buyout Certs Purchased</t>
  </si>
  <si>
    <t>Total Compliance (RECs + Buyouts)</t>
  </si>
  <si>
    <r>
      <t xml:space="preserve">Renewable Energy Certificates (RECs) </t>
    </r>
    <r>
      <rPr>
        <b/>
        <vertAlign val="superscript"/>
        <sz val="11"/>
        <color rgb="FF000000"/>
        <rFont val="Arial"/>
        <family val="2"/>
      </rPr>
      <t>###</t>
    </r>
  </si>
  <si>
    <t>Buyouts</t>
  </si>
  <si>
    <r>
      <rPr>
        <vertAlign val="superscript"/>
        <sz val="10"/>
        <color theme="1"/>
        <rFont val="Arial"/>
        <family val="2"/>
      </rPr>
      <t>ⴕ ⴕ ⴕ</t>
    </r>
    <r>
      <rPr>
        <sz val="10"/>
        <color theme="1"/>
        <rFont val="Arial"/>
        <family val="2"/>
      </rPr>
      <t xml:space="preserve"> Make an entry here only for the RECs purchased or self-retained duirng the target year compliance period (Quarter / Annual)</t>
    </r>
  </si>
  <si>
    <r>
      <rPr>
        <vertAlign val="superscript"/>
        <sz val="10"/>
        <color theme="1"/>
        <rFont val="Arial"/>
        <family val="2"/>
      </rPr>
      <t>###</t>
    </r>
    <r>
      <rPr>
        <sz val="10"/>
        <color theme="1"/>
        <rFont val="Arial"/>
        <family val="2"/>
      </rPr>
      <t xml:space="preserve"> Make an entry here only for the RECs purchased or self-retained during the assessment year Compliance Window</t>
    </r>
  </si>
  <si>
    <t>Section A – Basic Information</t>
  </si>
  <si>
    <t xml:space="preserve">Section C – Renewable Electricity Consumption </t>
  </si>
  <si>
    <t>Section B – RCO Compliance during Target Year</t>
  </si>
  <si>
    <t>Section B – Gross Total Energy Consumption (Fossil based + Non-fossil based)</t>
  </si>
  <si>
    <t>Section D – RCO Compliance Summary (Target Year)</t>
  </si>
  <si>
    <t>Section D – Final RCO Compliance (Assessment Year Compliance Window)</t>
  </si>
  <si>
    <t>Section C – Compliance Transactions through REC and Buyout during Assessment Year Compliance Window</t>
  </si>
  <si>
    <t>Name and Seal of Empaneled AEA Agency</t>
  </si>
  <si>
    <t>(For Empaneled AEA Agency)</t>
  </si>
  <si>
    <t>Name of Designated Consumer</t>
  </si>
  <si>
    <t>Registration No. of Designated Consumer</t>
  </si>
  <si>
    <t>Type of obligation(s) of Designated Consumer</t>
  </si>
  <si>
    <r>
      <rPr>
        <vertAlign val="superscript"/>
        <sz val="10"/>
        <color theme="1"/>
        <rFont val="Arial"/>
        <family val="2"/>
      </rPr>
      <t>(3)</t>
    </r>
    <r>
      <rPr>
        <sz val="10"/>
        <color theme="1"/>
        <rFont val="Arial"/>
        <family val="2"/>
      </rPr>
      <t xml:space="preserve"> Auxilliary Power Consumption will be approtioned in the same ratio as (Total generation - 50% Co-gen Power excluding WHR &amp; WER - 100% WHR &amp; WER Power) / (Total Generation). For Co-gen power, only that portion of APC will be considered which is responsible for power generation, and not for steam generation</t>
    </r>
  </si>
  <si>
    <r>
      <t xml:space="preserve">Purchase of Renewable Electricity from Discom </t>
    </r>
    <r>
      <rPr>
        <vertAlign val="superscript"/>
        <sz val="10"/>
        <rFont val="Arial"/>
        <family val="2"/>
      </rPr>
      <t>(6)</t>
    </r>
  </si>
  <si>
    <r>
      <rPr>
        <vertAlign val="superscript"/>
        <sz val="10"/>
        <color theme="1"/>
        <rFont val="Arial"/>
        <family val="2"/>
      </rPr>
      <t>(6)</t>
    </r>
    <r>
      <rPr>
        <sz val="10"/>
        <color theme="1"/>
        <rFont val="Arial"/>
        <family val="2"/>
      </rPr>
      <t xml:space="preserve"> This is only that electricity which is requisitioned and purchased from the Discom by a Discom consumer (usually at a price premium), as per provisions of the Green Power Open Access Rules of the central or state government. DC to provide a no-objection certificate from the distribution licensee mentioning that the distribution licensee agrees to provide the said quantum of RE power to the respective obligated DC and that the distribution licensee shall have no claim over the corresponding green attributes for RCO compliance.</t>
    </r>
  </si>
  <si>
    <r>
      <t xml:space="preserve">Generation (except firing of RE fuel in CPP)  and 
Purchase of All Renewable Electricity (except purchase from Discom) </t>
    </r>
    <r>
      <rPr>
        <vertAlign val="superscript"/>
        <sz val="10"/>
        <rFont val="Arial"/>
        <family val="2"/>
      </rPr>
      <t>(5)</t>
    </r>
  </si>
  <si>
    <r>
      <t xml:space="preserve">Fossil based electricity from Waste Energy Recovery (WER) </t>
    </r>
    <r>
      <rPr>
        <b/>
        <vertAlign val="superscript"/>
        <sz val="10"/>
        <rFont val="Arial"/>
        <family val="2"/>
      </rPr>
      <t>!!</t>
    </r>
  </si>
  <si>
    <r>
      <t xml:space="preserve">Ex-Bus Electricity generation from Fossil based Auxiliary Firing in WHR &amp; WER System </t>
    </r>
    <r>
      <rPr>
        <b/>
        <vertAlign val="superscript"/>
        <sz val="10"/>
        <rFont val="Arial"/>
        <family val="2"/>
      </rPr>
      <t>!!!</t>
    </r>
  </si>
  <si>
    <r>
      <t xml:space="preserve">Electricity Consumption at Aluminium Smelter </t>
    </r>
    <r>
      <rPr>
        <sz val="12"/>
        <color rgb="FF000000"/>
        <rFont val="Arial"/>
        <family val="2"/>
      </rPr>
      <t>(if applicable)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</si>
</sst>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_);_(* \(#,##0\);_(* &quot;-&quot;_);@_)"/>
    <numFmt numFmtId="165" formatCode="0.000"/>
  </numFmts>
  <fonts count="53" x14ac:knownFonts="1">
    <font>
      <sz val="11"/>
      <color theme="1"/>
      <name val="Calibri"/>
      <family val="2"/>
      <scheme val="minor"/>
    </font>
    <font>
      <sz val="11"/>
      <color theme="1"/>
      <name val="Calibri"/>
      <family val="2"/>
      <scheme val="minor"/>
    </font>
    <font>
      <sz val="10"/>
      <color rgb="FF000000"/>
      <name val="Times New Roman"/>
      <family val="1"/>
    </font>
    <font>
      <sz val="9"/>
      <color theme="1"/>
      <name val="Calibri"/>
      <family val="2"/>
      <scheme val="minor"/>
    </font>
    <font>
      <b/>
      <sz val="11"/>
      <color theme="1"/>
      <name val="Arial"/>
      <family val="2"/>
    </font>
    <font>
      <b/>
      <sz val="10"/>
      <name val="Arial"/>
      <family val="2"/>
    </font>
    <font>
      <sz val="10"/>
      <name val="Arial"/>
      <family val="2"/>
    </font>
    <font>
      <sz val="10"/>
      <color rgb="FF000000"/>
      <name val="Arial"/>
      <family val="2"/>
    </font>
    <font>
      <b/>
      <sz val="10"/>
      <color rgb="FF000000"/>
      <name val="Arial"/>
      <family val="2"/>
    </font>
    <font>
      <b/>
      <sz val="12"/>
      <name val="Arial"/>
      <family val="2"/>
    </font>
    <font>
      <b/>
      <sz val="12"/>
      <color rgb="FF000000"/>
      <name val="Arial"/>
      <family val="2"/>
    </font>
    <font>
      <sz val="10"/>
      <color rgb="FF000000"/>
      <name val="Times New Roman"/>
      <family val="1"/>
    </font>
    <font>
      <b/>
      <sz val="12"/>
      <color theme="1"/>
      <name val="Arial"/>
      <family val="2"/>
    </font>
    <font>
      <b/>
      <sz val="14"/>
      <color theme="1"/>
      <name val="Arial"/>
      <family val="2"/>
    </font>
    <font>
      <b/>
      <sz val="14"/>
      <color rgb="FF000000"/>
      <name val="Arial"/>
      <family val="2"/>
    </font>
    <font>
      <sz val="11"/>
      <color theme="1"/>
      <name val="Arial"/>
      <family val="2"/>
    </font>
    <font>
      <sz val="11"/>
      <color rgb="FF000000"/>
      <name val="Arial"/>
      <family val="2"/>
    </font>
    <font>
      <b/>
      <sz val="11"/>
      <color rgb="FF000000"/>
      <name val="Arial"/>
      <family val="2"/>
    </font>
    <font>
      <b/>
      <sz val="10"/>
      <color theme="1"/>
      <name val="Arial"/>
      <family val="2"/>
    </font>
    <font>
      <sz val="10"/>
      <color theme="1"/>
      <name val="Arial"/>
      <family val="2"/>
    </font>
    <font>
      <vertAlign val="subscript"/>
      <sz val="10"/>
      <color theme="1"/>
      <name val="Arial"/>
      <family val="2"/>
    </font>
    <font>
      <b/>
      <sz val="22"/>
      <color theme="0"/>
      <name val="Arial"/>
      <family val="2"/>
    </font>
    <font>
      <b/>
      <vertAlign val="superscript"/>
      <sz val="10"/>
      <color rgb="FF000000"/>
      <name val="Arial"/>
      <family val="2"/>
    </font>
    <font>
      <b/>
      <sz val="14"/>
      <name val="Arial"/>
      <family val="2"/>
    </font>
    <font>
      <b/>
      <sz val="11"/>
      <color theme="1"/>
      <name val="Calibri"/>
      <family val="2"/>
      <scheme val="minor"/>
    </font>
    <font>
      <sz val="9"/>
      <color theme="1"/>
      <name val="Arial"/>
      <family val="2"/>
    </font>
    <font>
      <b/>
      <sz val="14"/>
      <color theme="1"/>
      <name val="Calibri"/>
      <family val="2"/>
      <scheme val="minor"/>
    </font>
    <font>
      <vertAlign val="subscript"/>
      <sz val="11"/>
      <color rgb="FF000000"/>
      <name val="Arial"/>
      <family val="2"/>
    </font>
    <font>
      <b/>
      <vertAlign val="superscript"/>
      <sz val="11"/>
      <color rgb="FF000000"/>
      <name val="Arial"/>
      <family val="2"/>
    </font>
    <font>
      <vertAlign val="superscript"/>
      <sz val="10"/>
      <color rgb="FF000000"/>
      <name val="Arial"/>
      <family val="2"/>
    </font>
    <font>
      <i/>
      <sz val="11"/>
      <color theme="1"/>
      <name val="Arial"/>
      <family val="2"/>
    </font>
    <font>
      <sz val="10"/>
      <color rgb="FF242424"/>
      <name val="Arial Unicode MS"/>
    </font>
    <font>
      <b/>
      <vertAlign val="subscript"/>
      <sz val="10"/>
      <color theme="1"/>
      <name val="Arial"/>
      <family val="2"/>
    </font>
    <font>
      <sz val="8"/>
      <name val="Calibri"/>
      <family val="2"/>
      <scheme val="minor"/>
    </font>
    <font>
      <b/>
      <vertAlign val="subscript"/>
      <sz val="11"/>
      <color theme="1"/>
      <name val="Arial"/>
      <family val="2"/>
    </font>
    <font>
      <vertAlign val="subscript"/>
      <sz val="11"/>
      <color theme="1"/>
      <name val="Arial"/>
      <family val="2"/>
    </font>
    <font>
      <b/>
      <vertAlign val="subscript"/>
      <sz val="12"/>
      <name val="Arial"/>
      <family val="2"/>
    </font>
    <font>
      <vertAlign val="subscript"/>
      <sz val="10"/>
      <name val="Arial"/>
      <family val="2"/>
    </font>
    <font>
      <sz val="11"/>
      <name val="Calibri"/>
      <family val="2"/>
      <scheme val="minor"/>
    </font>
    <font>
      <vertAlign val="superscript"/>
      <sz val="10"/>
      <name val="Arial"/>
      <family val="2"/>
    </font>
    <font>
      <vertAlign val="superscript"/>
      <sz val="10"/>
      <color theme="1"/>
      <name val="Arial"/>
      <family val="2"/>
    </font>
    <font>
      <b/>
      <vertAlign val="superscript"/>
      <sz val="12"/>
      <color rgb="FF000000"/>
      <name val="Arial"/>
      <family val="2"/>
    </font>
    <font>
      <b/>
      <sz val="12"/>
      <color theme="0"/>
      <name val="Arial"/>
      <family val="2"/>
    </font>
    <font>
      <b/>
      <vertAlign val="superscript"/>
      <sz val="10"/>
      <name val="Arial"/>
      <family val="2"/>
    </font>
    <font>
      <b/>
      <vertAlign val="superscript"/>
      <sz val="12"/>
      <color theme="1"/>
      <name val="Arial"/>
      <family val="2"/>
    </font>
    <font>
      <b/>
      <vertAlign val="superscript"/>
      <sz val="10"/>
      <color theme="1"/>
      <name val="Arial"/>
      <family val="2"/>
    </font>
    <font>
      <b/>
      <vertAlign val="subscript"/>
      <sz val="10"/>
      <name val="Arial"/>
      <family val="2"/>
    </font>
    <font>
      <b/>
      <sz val="9"/>
      <color rgb="FF000000"/>
      <name val="Arial"/>
      <family val="2"/>
    </font>
    <font>
      <b/>
      <sz val="9"/>
      <color theme="1"/>
      <name val="Arial"/>
      <family val="2"/>
    </font>
    <font>
      <sz val="9"/>
      <color rgb="FF000000"/>
      <name val="Arial"/>
      <family val="2"/>
    </font>
    <font>
      <b/>
      <vertAlign val="subscript"/>
      <sz val="12"/>
      <color theme="1"/>
      <name val="Arial"/>
      <family val="2"/>
    </font>
    <font>
      <sz val="12"/>
      <color theme="1"/>
      <name val="Arial"/>
      <family val="2"/>
    </font>
    <font>
      <sz val="12"/>
      <color rgb="FF000000"/>
      <name val="Arial"/>
      <family val="2"/>
    </font>
  </fonts>
  <fills count="18">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9" tint="0.39997558519241921"/>
        <bgColor indexed="64"/>
      </patternFill>
    </fill>
    <fill>
      <patternFill patternType="solid">
        <fgColor rgb="FF7030A0"/>
        <bgColor indexed="64"/>
      </patternFill>
    </fill>
    <fill>
      <patternFill patternType="solid">
        <fgColor theme="7" tint="0.39997558519241921"/>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8" tint="0.59999389629810485"/>
        <bgColor indexed="64"/>
      </patternFill>
    </fill>
    <fill>
      <patternFill patternType="solid">
        <fgColor theme="4" tint="0.79998168889431442"/>
        <bgColor indexed="64"/>
      </patternFill>
    </fill>
    <fill>
      <patternFill patternType="solid">
        <fgColor theme="5" tint="0.39997558519241921"/>
        <bgColor indexed="64"/>
      </patternFill>
    </fill>
    <fill>
      <patternFill patternType="solid">
        <fgColor rgb="FFFF0000"/>
        <bgColor indexed="64"/>
      </patternFill>
    </fill>
    <fill>
      <patternFill patternType="solid">
        <fgColor rgb="FFFFFF00"/>
        <bgColor indexed="64"/>
      </patternFill>
    </fill>
    <fill>
      <patternFill patternType="solid">
        <fgColor theme="4" tint="0.59999389629810485"/>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s>
  <cellStyleXfs count="6">
    <xf numFmtId="0" fontId="0" fillId="0" borderId="0"/>
    <xf numFmtId="9" fontId="1" fillId="0" borderId="0" applyFont="0" applyFill="0" applyBorder="0" applyAlignment="0" applyProtection="0"/>
    <xf numFmtId="0" fontId="2" fillId="0" borderId="0"/>
    <xf numFmtId="164" fontId="3" fillId="0" borderId="0"/>
    <xf numFmtId="0" fontId="11" fillId="0" borderId="0"/>
    <xf numFmtId="9" fontId="2" fillId="0" borderId="0" applyFont="0" applyFill="0" applyBorder="0" applyAlignment="0" applyProtection="0"/>
  </cellStyleXfs>
  <cellXfs count="286">
    <xf numFmtId="0" fontId="0" fillId="0" borderId="0" xfId="0"/>
    <xf numFmtId="0" fontId="15" fillId="0" borderId="0" xfId="0" applyFont="1" applyAlignment="1">
      <alignment horizontal="center" vertical="center"/>
    </xf>
    <xf numFmtId="0" fontId="15" fillId="0" borderId="0" xfId="0" applyFont="1" applyAlignment="1">
      <alignment vertical="center"/>
    </xf>
    <xf numFmtId="0" fontId="14" fillId="8" borderId="1" xfId="2" applyFont="1" applyFill="1" applyBorder="1" applyAlignment="1">
      <alignment horizontal="left" vertical="center"/>
    </xf>
    <xf numFmtId="0" fontId="14" fillId="8" borderId="6" xfId="2" applyFont="1" applyFill="1" applyBorder="1" applyAlignment="1">
      <alignment horizontal="center" vertical="center"/>
    </xf>
    <xf numFmtId="0" fontId="25" fillId="0" borderId="1" xfId="0" applyFont="1" applyBorder="1" applyAlignment="1">
      <alignment horizontal="justify" vertical="center"/>
    </xf>
    <xf numFmtId="0" fontId="0" fillId="0" borderId="1" xfId="0" applyBorder="1"/>
    <xf numFmtId="0" fontId="0" fillId="0" borderId="1" xfId="0" applyBorder="1" applyAlignment="1">
      <alignment horizontal="left" vertical="center"/>
    </xf>
    <xf numFmtId="0" fontId="0" fillId="0" borderId="0" xfId="0" applyAlignment="1">
      <alignment horizontal="left"/>
    </xf>
    <xf numFmtId="0" fontId="24" fillId="11" borderId="1" xfId="0" applyFont="1" applyFill="1" applyBorder="1" applyAlignment="1">
      <alignment horizontal="center" vertical="center"/>
    </xf>
    <xf numFmtId="0" fontId="0" fillId="0" borderId="1" xfId="0" applyBorder="1" applyAlignment="1">
      <alignment vertical="center" wrapText="1"/>
    </xf>
    <xf numFmtId="0" fontId="0" fillId="0" borderId="0" xfId="0" applyAlignment="1">
      <alignment wrapText="1"/>
    </xf>
    <xf numFmtId="0" fontId="24" fillId="0" borderId="0" xfId="0" applyFont="1"/>
    <xf numFmtId="0" fontId="24" fillId="0" borderId="1" xfId="0" applyFont="1" applyBorder="1"/>
    <xf numFmtId="0" fontId="0" fillId="0" borderId="1" xfId="0" applyBorder="1" applyAlignment="1">
      <alignment horizontal="center"/>
    </xf>
    <xf numFmtId="164" fontId="13" fillId="12" borderId="1" xfId="3" applyFont="1" applyFill="1" applyBorder="1" applyAlignment="1">
      <alignment horizontal="center" vertical="center" wrapText="1"/>
    </xf>
    <xf numFmtId="0" fontId="14" fillId="12" borderId="1" xfId="2" applyFont="1" applyFill="1" applyBorder="1" applyAlignment="1">
      <alignment horizontal="center" vertical="center"/>
    </xf>
    <xf numFmtId="0" fontId="14" fillId="8" borderId="1" xfId="2" applyFont="1" applyFill="1" applyBorder="1" applyAlignment="1">
      <alignment vertical="center"/>
    </xf>
    <xf numFmtId="0" fontId="0" fillId="0" borderId="0" xfId="0" applyAlignment="1">
      <alignment vertical="center"/>
    </xf>
    <xf numFmtId="0" fontId="0" fillId="0" borderId="0" xfId="0" applyAlignment="1">
      <alignment vertical="center" wrapText="1"/>
    </xf>
    <xf numFmtId="0" fontId="0" fillId="11" borderId="1" xfId="0" applyFill="1" applyBorder="1" applyAlignment="1">
      <alignment horizontal="center" vertical="center"/>
    </xf>
    <xf numFmtId="10" fontId="0" fillId="0" borderId="1" xfId="0" applyNumberFormat="1" applyBorder="1" applyAlignment="1">
      <alignment horizontal="center"/>
    </xf>
    <xf numFmtId="10" fontId="0" fillId="0" borderId="0" xfId="0" applyNumberFormat="1" applyAlignment="1">
      <alignment horizontal="center"/>
    </xf>
    <xf numFmtId="0" fontId="0" fillId="0" borderId="0" xfId="0" applyAlignment="1">
      <alignment horizontal="center"/>
    </xf>
    <xf numFmtId="0" fontId="31" fillId="0" borderId="0" xfId="0" applyFont="1" applyAlignment="1">
      <alignment horizontal="left" vertical="center"/>
    </xf>
    <xf numFmtId="0" fontId="24" fillId="0" borderId="1" xfId="0" applyFont="1" applyBorder="1" applyAlignment="1">
      <alignment horizontal="center"/>
    </xf>
    <xf numFmtId="0" fontId="18" fillId="0" borderId="0" xfId="0" applyFont="1" applyAlignment="1">
      <alignment vertical="center"/>
    </xf>
    <xf numFmtId="0" fontId="15" fillId="0" borderId="0" xfId="0" applyFont="1" applyAlignment="1">
      <alignment vertical="center" wrapText="1"/>
    </xf>
    <xf numFmtId="0" fontId="0" fillId="0" borderId="0" xfId="0" applyAlignment="1">
      <alignment horizontal="center" vertical="center"/>
    </xf>
    <xf numFmtId="0" fontId="7" fillId="0" borderId="1" xfId="0" applyFont="1" applyBorder="1" applyAlignment="1">
      <alignment horizontal="left" vertical="center" wrapText="1"/>
    </xf>
    <xf numFmtId="2" fontId="7" fillId="11" borderId="1" xfId="0" applyNumberFormat="1" applyFont="1" applyFill="1" applyBorder="1" applyAlignment="1">
      <alignment horizontal="center" vertical="center"/>
    </xf>
    <xf numFmtId="0" fontId="7" fillId="11" borderId="1" xfId="0" applyFont="1" applyFill="1" applyBorder="1" applyAlignment="1">
      <alignment horizontal="center" vertical="center"/>
    </xf>
    <xf numFmtId="0" fontId="26" fillId="11" borderId="1" xfId="0" applyFont="1" applyFill="1" applyBorder="1" applyAlignment="1">
      <alignment horizontal="center" vertical="center"/>
    </xf>
    <xf numFmtId="0" fontId="24" fillId="11" borderId="1" xfId="0" applyFont="1" applyFill="1" applyBorder="1" applyAlignment="1">
      <alignment vertical="center" wrapText="1"/>
    </xf>
    <xf numFmtId="0" fontId="24" fillId="11" borderId="10" xfId="0" applyFont="1" applyFill="1" applyBorder="1" applyAlignment="1">
      <alignment vertical="center" wrapText="1"/>
    </xf>
    <xf numFmtId="0" fontId="0" fillId="0" borderId="1" xfId="0" applyBorder="1" applyAlignment="1">
      <alignment vertical="center"/>
    </xf>
    <xf numFmtId="0" fontId="0" fillId="0" borderId="1" xfId="0" applyBorder="1" applyAlignment="1">
      <alignment horizontal="left"/>
    </xf>
    <xf numFmtId="0" fontId="0" fillId="0" borderId="2" xfId="0" applyBorder="1"/>
    <xf numFmtId="49" fontId="38" fillId="0" borderId="1" xfId="0" applyNumberFormat="1" applyFont="1" applyBorder="1" applyAlignment="1">
      <alignment horizontal="center"/>
    </xf>
    <xf numFmtId="0" fontId="0" fillId="0" borderId="11" xfId="0" applyBorder="1" applyAlignment="1">
      <alignment vertical="center" wrapText="1"/>
    </xf>
    <xf numFmtId="0" fontId="7" fillId="0" borderId="2" xfId="0" applyFont="1" applyBorder="1" applyAlignment="1">
      <alignment vertical="center" wrapText="1"/>
    </xf>
    <xf numFmtId="0" fontId="16" fillId="0" borderId="0" xfId="2" applyFont="1" applyAlignment="1">
      <alignment horizontal="center" vertical="center"/>
    </xf>
    <xf numFmtId="164" fontId="13" fillId="8" borderId="1" xfId="3" applyFont="1" applyFill="1" applyBorder="1" applyAlignment="1">
      <alignment horizontal="center" vertical="center" wrapText="1"/>
    </xf>
    <xf numFmtId="0" fontId="14" fillId="8" borderId="1" xfId="2" applyFont="1" applyFill="1" applyBorder="1" applyAlignment="1">
      <alignment horizontal="center" vertical="center"/>
    </xf>
    <xf numFmtId="0" fontId="8" fillId="8" borderId="1" xfId="2" applyFont="1" applyFill="1" applyBorder="1" applyAlignment="1">
      <alignment horizontal="center" vertical="center"/>
    </xf>
    <xf numFmtId="0" fontId="19" fillId="8" borderId="1" xfId="0" applyFont="1" applyFill="1" applyBorder="1" applyAlignment="1">
      <alignment horizontal="center" vertical="center"/>
    </xf>
    <xf numFmtId="0" fontId="7" fillId="8" borderId="1" xfId="2" applyFont="1" applyFill="1" applyBorder="1" applyAlignment="1">
      <alignment horizontal="center" vertical="center"/>
    </xf>
    <xf numFmtId="0" fontId="19" fillId="8" borderId="1" xfId="0" applyFont="1" applyFill="1" applyBorder="1" applyAlignment="1">
      <alignment horizontal="center" vertical="center" wrapText="1"/>
    </xf>
    <xf numFmtId="0" fontId="15" fillId="0" borderId="0" xfId="0" applyFont="1" applyAlignment="1">
      <alignment horizontal="left" vertical="center" wrapText="1"/>
    </xf>
    <xf numFmtId="0" fontId="12" fillId="8" borderId="1" xfId="0" applyFont="1" applyFill="1" applyBorder="1" applyAlignment="1">
      <alignment horizontal="center" vertical="center"/>
    </xf>
    <xf numFmtId="0" fontId="17" fillId="0" borderId="0" xfId="2" applyFont="1" applyAlignment="1">
      <alignment horizontal="center" vertical="center"/>
    </xf>
    <xf numFmtId="0" fontId="18" fillId="8" borderId="1" xfId="0" applyFont="1" applyFill="1" applyBorder="1" applyAlignment="1">
      <alignment horizontal="center" vertical="center" wrapText="1"/>
    </xf>
    <xf numFmtId="0" fontId="9" fillId="8" borderId="1" xfId="0" applyFont="1" applyFill="1" applyBorder="1" applyAlignment="1">
      <alignment horizontal="center" vertical="center" wrapText="1"/>
    </xf>
    <xf numFmtId="0" fontId="10" fillId="8" borderId="1" xfId="0" applyFont="1" applyFill="1" applyBorder="1" applyAlignment="1">
      <alignment horizontal="center" vertical="center" wrapText="1"/>
    </xf>
    <xf numFmtId="0" fontId="6" fillId="8" borderId="1" xfId="0" applyFont="1" applyFill="1" applyBorder="1" applyAlignment="1">
      <alignment horizontal="center" vertical="center" wrapText="1"/>
    </xf>
    <xf numFmtId="0" fontId="7" fillId="8" borderId="1" xfId="0" applyFont="1" applyFill="1" applyBorder="1" applyAlignment="1">
      <alignment horizontal="center" vertical="center" wrapText="1"/>
    </xf>
    <xf numFmtId="0" fontId="5" fillId="8" borderId="1" xfId="0" applyFont="1" applyFill="1" applyBorder="1" applyAlignment="1">
      <alignment horizontal="center" vertical="center" wrapText="1"/>
    </xf>
    <xf numFmtId="0" fontId="10" fillId="8" borderId="1" xfId="2" applyFont="1" applyFill="1" applyBorder="1" applyAlignment="1">
      <alignment horizontal="center" vertical="center"/>
    </xf>
    <xf numFmtId="0" fontId="30" fillId="0" borderId="0" xfId="0" applyFont="1" applyAlignment="1">
      <alignment horizontal="left" vertical="center"/>
    </xf>
    <xf numFmtId="164" fontId="12" fillId="8" borderId="1" xfId="3" applyFont="1" applyFill="1" applyBorder="1" applyAlignment="1">
      <alignment horizontal="center" vertical="center" wrapText="1"/>
    </xf>
    <xf numFmtId="164" fontId="19" fillId="8" borderId="1" xfId="3" applyFont="1" applyFill="1" applyBorder="1" applyAlignment="1">
      <alignment horizontal="center" vertical="center" wrapText="1"/>
    </xf>
    <xf numFmtId="49" fontId="7" fillId="8" borderId="1" xfId="2" applyNumberFormat="1" applyFont="1" applyFill="1" applyBorder="1" applyAlignment="1">
      <alignment horizontal="center" vertical="center"/>
    </xf>
    <xf numFmtId="0" fontId="15" fillId="0" borderId="0" xfId="0" applyFont="1" applyAlignment="1">
      <alignment horizontal="right" vertical="center"/>
    </xf>
    <xf numFmtId="0" fontId="12" fillId="0" borderId="0" xfId="0" applyFont="1" applyAlignment="1">
      <alignment horizontal="center" vertical="center" wrapText="1"/>
    </xf>
    <xf numFmtId="164" fontId="23" fillId="11" borderId="5" xfId="3" applyFont="1" applyFill="1" applyBorder="1" applyAlignment="1">
      <alignment horizontal="center" vertical="center" wrapText="1"/>
    </xf>
    <xf numFmtId="164" fontId="13" fillId="11" borderId="1" xfId="3" applyFont="1" applyFill="1" applyBorder="1" applyAlignment="1">
      <alignment horizontal="center" vertical="center" wrapText="1"/>
    </xf>
    <xf numFmtId="0" fontId="14" fillId="11" borderId="1" xfId="2" applyFont="1" applyFill="1" applyBorder="1" applyAlignment="1">
      <alignment horizontal="center" vertical="center"/>
    </xf>
    <xf numFmtId="0" fontId="14" fillId="11" borderId="6" xfId="2" applyFont="1" applyFill="1" applyBorder="1" applyAlignment="1">
      <alignment horizontal="center" vertical="center"/>
    </xf>
    <xf numFmtId="0" fontId="4" fillId="11" borderId="5" xfId="0" applyFont="1" applyFill="1" applyBorder="1" applyAlignment="1">
      <alignment vertical="center" wrapText="1"/>
    </xf>
    <xf numFmtId="0" fontId="4" fillId="11" borderId="1" xfId="0" applyFont="1" applyFill="1" applyBorder="1" applyAlignment="1">
      <alignment horizontal="center" vertical="center" wrapText="1"/>
    </xf>
    <xf numFmtId="0" fontId="4" fillId="11" borderId="1" xfId="0" applyFont="1" applyFill="1" applyBorder="1" applyAlignment="1">
      <alignment horizontal="center" vertical="center"/>
    </xf>
    <xf numFmtId="0" fontId="15" fillId="11" borderId="5" xfId="0" applyFont="1" applyFill="1" applyBorder="1" applyAlignment="1">
      <alignment horizontal="left" vertical="center" wrapText="1"/>
    </xf>
    <xf numFmtId="0" fontId="15" fillId="11" borderId="1" xfId="0" applyFont="1" applyFill="1" applyBorder="1" applyAlignment="1">
      <alignment horizontal="center" vertical="center"/>
    </xf>
    <xf numFmtId="0" fontId="15" fillId="11" borderId="5" xfId="0" applyFont="1" applyFill="1" applyBorder="1" applyAlignment="1">
      <alignment vertical="center" wrapText="1"/>
    </xf>
    <xf numFmtId="0" fontId="15" fillId="11" borderId="7" xfId="0" applyFont="1" applyFill="1" applyBorder="1" applyAlignment="1">
      <alignment vertical="center" wrapText="1"/>
    </xf>
    <xf numFmtId="0" fontId="15" fillId="11" borderId="8" xfId="0" applyFont="1" applyFill="1" applyBorder="1" applyAlignment="1">
      <alignment horizontal="center" vertical="center"/>
    </xf>
    <xf numFmtId="0" fontId="4" fillId="11" borderId="8" xfId="0" applyFont="1" applyFill="1" applyBorder="1" applyAlignment="1">
      <alignment horizontal="center" vertical="center"/>
    </xf>
    <xf numFmtId="0" fontId="15" fillId="0" borderId="1" xfId="0" applyFont="1" applyBorder="1" applyAlignment="1" applyProtection="1">
      <alignment horizontal="center" vertical="center"/>
      <protection locked="0"/>
    </xf>
    <xf numFmtId="0" fontId="15" fillId="0" borderId="8" xfId="0" applyFont="1" applyBorder="1" applyAlignment="1" applyProtection="1">
      <alignment horizontal="center" vertical="center"/>
      <protection locked="0"/>
    </xf>
    <xf numFmtId="0" fontId="0" fillId="0" borderId="1" xfId="0" applyBorder="1" applyAlignment="1" applyProtection="1">
      <alignment horizontal="center" vertical="center"/>
      <protection locked="0"/>
    </xf>
    <xf numFmtId="0" fontId="18" fillId="0" borderId="1" xfId="0" applyFont="1" applyBorder="1" applyAlignment="1">
      <alignment horizontal="left" vertical="center"/>
    </xf>
    <xf numFmtId="165" fontId="4" fillId="10" borderId="1" xfId="0" applyNumberFormat="1" applyFont="1" applyFill="1" applyBorder="1" applyAlignment="1">
      <alignment horizontal="center" vertical="center"/>
    </xf>
    <xf numFmtId="165" fontId="15" fillId="0" borderId="1" xfId="0" applyNumberFormat="1" applyFont="1" applyBorder="1" applyAlignment="1" applyProtection="1">
      <alignment horizontal="center" vertical="center"/>
      <protection locked="0"/>
    </xf>
    <xf numFmtId="165" fontId="4" fillId="10" borderId="6" xfId="0" applyNumberFormat="1" applyFont="1" applyFill="1" applyBorder="1" applyAlignment="1">
      <alignment vertical="center"/>
    </xf>
    <xf numFmtId="165" fontId="4" fillId="11" borderId="6" xfId="0" applyNumberFormat="1" applyFont="1" applyFill="1" applyBorder="1" applyAlignment="1">
      <alignment vertical="center"/>
    </xf>
    <xf numFmtId="165" fontId="4" fillId="11" borderId="9" xfId="0" applyNumberFormat="1" applyFont="1" applyFill="1" applyBorder="1" applyAlignment="1">
      <alignment vertical="center"/>
    </xf>
    <xf numFmtId="165" fontId="15" fillId="10" borderId="1" xfId="0" applyNumberFormat="1" applyFont="1" applyFill="1" applyBorder="1" applyAlignment="1">
      <alignment horizontal="center" vertical="center"/>
    </xf>
    <xf numFmtId="165" fontId="15" fillId="0" borderId="8" xfId="0" applyNumberFormat="1" applyFont="1" applyBorder="1" applyAlignment="1" applyProtection="1">
      <alignment horizontal="center" vertical="center"/>
      <protection locked="0"/>
    </xf>
    <xf numFmtId="165" fontId="4" fillId="10" borderId="9" xfId="0" applyNumberFormat="1" applyFont="1" applyFill="1" applyBorder="1" applyAlignment="1">
      <alignment vertical="center"/>
    </xf>
    <xf numFmtId="165" fontId="4" fillId="10" borderId="1" xfId="0" applyNumberFormat="1" applyFont="1" applyFill="1" applyBorder="1" applyAlignment="1">
      <alignment horizontal="center" vertical="center" wrapText="1"/>
    </xf>
    <xf numFmtId="0" fontId="12" fillId="11" borderId="1" xfId="0" applyFont="1" applyFill="1" applyBorder="1" applyAlignment="1">
      <alignment horizontal="center" vertical="center" wrapText="1"/>
    </xf>
    <xf numFmtId="0" fontId="14" fillId="0" borderId="0" xfId="2" applyFont="1" applyAlignment="1">
      <alignment horizontal="left" vertical="center"/>
    </xf>
    <xf numFmtId="0" fontId="15" fillId="2" borderId="0" xfId="0" applyFont="1" applyFill="1" applyAlignment="1">
      <alignment vertical="center"/>
    </xf>
    <xf numFmtId="0" fontId="4" fillId="2" borderId="0" xfId="0" applyFont="1" applyFill="1" applyAlignment="1">
      <alignment horizontal="left" vertical="center"/>
    </xf>
    <xf numFmtId="0" fontId="0" fillId="2" borderId="0" xfId="0" applyFill="1" applyAlignment="1">
      <alignment horizontal="center" vertical="center"/>
    </xf>
    <xf numFmtId="0" fontId="4" fillId="2" borderId="0" xfId="0" applyFont="1" applyFill="1" applyAlignment="1">
      <alignment horizontal="center" vertical="center"/>
    </xf>
    <xf numFmtId="0" fontId="4" fillId="2" borderId="0" xfId="0" applyFont="1" applyFill="1" applyAlignment="1">
      <alignment horizontal="right" vertical="center"/>
    </xf>
    <xf numFmtId="0" fontId="0" fillId="2" borderId="0" xfId="0" applyFill="1" applyAlignment="1">
      <alignment horizontal="left" vertical="center"/>
    </xf>
    <xf numFmtId="0" fontId="0" fillId="2" borderId="0" xfId="0" applyFill="1" applyAlignment="1">
      <alignment horizontal="right" vertical="center"/>
    </xf>
    <xf numFmtId="0" fontId="10" fillId="11" borderId="5" xfId="0" applyFont="1" applyFill="1" applyBorder="1" applyAlignment="1">
      <alignment vertical="center" wrapText="1"/>
    </xf>
    <xf numFmtId="0" fontId="10" fillId="11" borderId="5" xfId="2" applyFont="1" applyFill="1" applyBorder="1" applyAlignment="1">
      <alignment horizontal="left" vertical="center"/>
    </xf>
    <xf numFmtId="164" fontId="23" fillId="8" borderId="5" xfId="3" applyFont="1" applyFill="1" applyBorder="1" applyAlignment="1">
      <alignment horizontal="center" vertical="center" wrapText="1"/>
    </xf>
    <xf numFmtId="0" fontId="14" fillId="8" borderId="6" xfId="2" applyFont="1" applyFill="1" applyBorder="1" applyAlignment="1">
      <alignment horizontal="right" vertical="center" wrapText="1"/>
    </xf>
    <xf numFmtId="0" fontId="10" fillId="3" borderId="5" xfId="2" applyFont="1" applyFill="1" applyBorder="1" applyAlignment="1">
      <alignment vertical="center"/>
    </xf>
    <xf numFmtId="165" fontId="12" fillId="10" borderId="6" xfId="0" applyNumberFormat="1" applyFont="1" applyFill="1" applyBorder="1" applyAlignment="1">
      <alignment vertical="center"/>
    </xf>
    <xf numFmtId="0" fontId="6" fillId="8" borderId="5" xfId="0" applyFont="1" applyFill="1" applyBorder="1" applyAlignment="1">
      <alignment horizontal="right" vertical="center" wrapText="1"/>
    </xf>
    <xf numFmtId="165" fontId="19" fillId="0" borderId="6" xfId="0" applyNumberFormat="1" applyFont="1" applyBorder="1" applyAlignment="1" applyProtection="1">
      <alignment vertical="center"/>
      <protection locked="0"/>
    </xf>
    <xf numFmtId="165" fontId="19" fillId="10" borderId="6" xfId="0" applyNumberFormat="1" applyFont="1" applyFill="1" applyBorder="1" applyAlignment="1">
      <alignment vertical="center"/>
    </xf>
    <xf numFmtId="165" fontId="18" fillId="10" borderId="6" xfId="0" applyNumberFormat="1" applyFont="1" applyFill="1" applyBorder="1" applyAlignment="1">
      <alignment vertical="center"/>
    </xf>
    <xf numFmtId="0" fontId="10" fillId="3" borderId="5" xfId="2" applyFont="1" applyFill="1" applyBorder="1" applyAlignment="1">
      <alignment vertical="center" wrapText="1"/>
    </xf>
    <xf numFmtId="164" fontId="13" fillId="8" borderId="5" xfId="3" applyFont="1" applyFill="1" applyBorder="1" applyAlignment="1">
      <alignment horizontal="center" vertical="center" wrapText="1"/>
    </xf>
    <xf numFmtId="165" fontId="16" fillId="0" borderId="6" xfId="2" applyNumberFormat="1" applyFont="1" applyBorder="1" applyAlignment="1" applyProtection="1">
      <alignment vertical="center"/>
      <protection locked="0"/>
    </xf>
    <xf numFmtId="164" fontId="13" fillId="12" borderId="5" xfId="3" applyFont="1" applyFill="1" applyBorder="1" applyAlignment="1">
      <alignment horizontal="center" vertical="center" wrapText="1"/>
    </xf>
    <xf numFmtId="0" fontId="14" fillId="12" borderId="6" xfId="2" applyFont="1" applyFill="1" applyBorder="1" applyAlignment="1">
      <alignment horizontal="right" vertical="center"/>
    </xf>
    <xf numFmtId="0" fontId="17" fillId="7" borderId="5" xfId="2" applyFont="1" applyFill="1" applyBorder="1" applyAlignment="1">
      <alignment vertical="center"/>
    </xf>
    <xf numFmtId="165" fontId="10" fillId="10" borderId="6" xfId="2" applyNumberFormat="1" applyFont="1" applyFill="1" applyBorder="1" applyAlignment="1">
      <alignment vertical="center"/>
    </xf>
    <xf numFmtId="0" fontId="6" fillId="8" borderId="5" xfId="0" applyFont="1" applyFill="1" applyBorder="1" applyAlignment="1">
      <alignment horizontal="left" vertical="center" wrapText="1"/>
    </xf>
    <xf numFmtId="0" fontId="5" fillId="8" borderId="5" xfId="0" applyFont="1" applyFill="1" applyBorder="1" applyAlignment="1">
      <alignment horizontal="left" vertical="center" wrapText="1"/>
    </xf>
    <xf numFmtId="0" fontId="7" fillId="8" borderId="5" xfId="2" applyFont="1" applyFill="1" applyBorder="1" applyAlignment="1">
      <alignment horizontal="right" vertical="center" wrapText="1"/>
    </xf>
    <xf numFmtId="0" fontId="7" fillId="8" borderId="5" xfId="2" applyFont="1" applyFill="1" applyBorder="1" applyAlignment="1">
      <alignment horizontal="left" vertical="center"/>
    </xf>
    <xf numFmtId="165" fontId="7" fillId="0" borderId="6" xfId="2" applyNumberFormat="1" applyFont="1" applyBorder="1" applyAlignment="1" applyProtection="1">
      <alignment vertical="center"/>
      <protection locked="0"/>
    </xf>
    <xf numFmtId="165" fontId="19" fillId="2" borderId="6" xfId="0" applyNumberFormat="1" applyFont="1" applyFill="1" applyBorder="1" applyAlignment="1" applyProtection="1">
      <alignment vertical="center"/>
      <protection locked="0"/>
    </xf>
    <xf numFmtId="165" fontId="18" fillId="0" borderId="6" xfId="0" applyNumberFormat="1" applyFont="1" applyBorder="1" applyAlignment="1" applyProtection="1">
      <alignment vertical="center"/>
      <protection locked="0"/>
    </xf>
    <xf numFmtId="0" fontId="10" fillId="4" borderId="5" xfId="2" applyFont="1" applyFill="1" applyBorder="1" applyAlignment="1">
      <alignment vertical="center" wrapText="1"/>
    </xf>
    <xf numFmtId="0" fontId="14" fillId="8" borderId="5" xfId="2" applyFont="1" applyFill="1" applyBorder="1" applyAlignment="1">
      <alignment horizontal="center" vertical="center"/>
    </xf>
    <xf numFmtId="0" fontId="14" fillId="8" borderId="6" xfId="2" applyFont="1" applyFill="1" applyBorder="1" applyAlignment="1">
      <alignment horizontal="right" vertical="center"/>
    </xf>
    <xf numFmtId="0" fontId="7" fillId="8" borderId="5" xfId="2" applyFont="1" applyFill="1" applyBorder="1" applyAlignment="1">
      <alignment horizontal="left" vertical="center" wrapText="1"/>
    </xf>
    <xf numFmtId="10" fontId="31" fillId="10" borderId="6" xfId="0" applyNumberFormat="1" applyFont="1" applyFill="1" applyBorder="1" applyAlignment="1">
      <alignment horizontal="right" vertical="center"/>
    </xf>
    <xf numFmtId="165" fontId="7" fillId="10" borderId="6" xfId="2" applyNumberFormat="1" applyFont="1" applyFill="1" applyBorder="1" applyAlignment="1">
      <alignment horizontal="right" vertical="center"/>
    </xf>
    <xf numFmtId="0" fontId="19" fillId="9" borderId="5" xfId="0" applyFont="1" applyFill="1" applyBorder="1" applyAlignment="1">
      <alignment vertical="center" wrapText="1"/>
    </xf>
    <xf numFmtId="10" fontId="19" fillId="10" borderId="6" xfId="1" applyNumberFormat="1" applyFont="1" applyFill="1" applyBorder="1" applyAlignment="1" applyProtection="1">
      <alignment horizontal="right" vertical="center"/>
    </xf>
    <xf numFmtId="0" fontId="18" fillId="0" borderId="12" xfId="0" applyFont="1" applyBorder="1" applyAlignment="1">
      <alignment horizontal="left" vertical="center"/>
    </xf>
    <xf numFmtId="0" fontId="18" fillId="8" borderId="13" xfId="0" applyFont="1" applyFill="1" applyBorder="1" applyAlignment="1">
      <alignment vertical="center"/>
    </xf>
    <xf numFmtId="0" fontId="18" fillId="0" borderId="13" xfId="0" applyFont="1" applyBorder="1" applyAlignment="1">
      <alignment vertical="center"/>
    </xf>
    <xf numFmtId="0" fontId="18" fillId="10" borderId="14" xfId="0" applyFont="1" applyFill="1" applyBorder="1" applyAlignment="1">
      <alignment vertical="center"/>
    </xf>
    <xf numFmtId="0" fontId="4" fillId="2" borderId="23" xfId="0" applyFont="1" applyFill="1" applyBorder="1" applyAlignment="1">
      <alignment horizontal="left" vertical="center"/>
    </xf>
    <xf numFmtId="0" fontId="7" fillId="11" borderId="5" xfId="0" applyFont="1" applyFill="1" applyBorder="1" applyAlignment="1">
      <alignment horizontal="left" vertical="center" wrapText="1"/>
    </xf>
    <xf numFmtId="165" fontId="7" fillId="10" borderId="6" xfId="0" applyNumberFormat="1" applyFont="1" applyFill="1" applyBorder="1" applyAlignment="1">
      <alignment horizontal="right" vertical="center"/>
    </xf>
    <xf numFmtId="165" fontId="8" fillId="10" borderId="6" xfId="0" applyNumberFormat="1" applyFont="1" applyFill="1" applyBorder="1" applyAlignment="1">
      <alignment horizontal="right" vertical="center"/>
    </xf>
    <xf numFmtId="10" fontId="8" fillId="10" borderId="6" xfId="0" applyNumberFormat="1" applyFont="1" applyFill="1" applyBorder="1" applyAlignment="1">
      <alignment horizontal="right" vertical="center"/>
    </xf>
    <xf numFmtId="0" fontId="18" fillId="11" borderId="13" xfId="0" applyFont="1" applyFill="1" applyBorder="1" applyAlignment="1">
      <alignment vertical="center"/>
    </xf>
    <xf numFmtId="0" fontId="0" fillId="2" borderId="23" xfId="0" applyFill="1" applyBorder="1" applyAlignment="1">
      <alignment horizontal="center" vertical="center"/>
    </xf>
    <xf numFmtId="0" fontId="0" fillId="2" borderId="24" xfId="0" applyFill="1" applyBorder="1" applyAlignment="1">
      <alignment horizontal="center" vertical="center"/>
    </xf>
    <xf numFmtId="0" fontId="4" fillId="2" borderId="24" xfId="0" applyFont="1" applyFill="1" applyBorder="1" applyAlignment="1">
      <alignment horizontal="right" vertical="center"/>
    </xf>
    <xf numFmtId="0" fontId="0" fillId="2" borderId="25" xfId="0" applyFill="1" applyBorder="1" applyAlignment="1">
      <alignment horizontal="left" vertical="center"/>
    </xf>
    <xf numFmtId="0" fontId="0" fillId="2" borderId="26" xfId="0" applyFill="1" applyBorder="1" applyAlignment="1">
      <alignment horizontal="center" vertical="center"/>
    </xf>
    <xf numFmtId="0" fontId="0" fillId="2" borderId="27" xfId="0" applyFill="1" applyBorder="1" applyAlignment="1">
      <alignment horizontal="right" vertical="center"/>
    </xf>
    <xf numFmtId="2" fontId="15" fillId="10" borderId="8" xfId="0" applyNumberFormat="1" applyFont="1" applyFill="1" applyBorder="1" applyAlignment="1">
      <alignment horizontal="center" vertical="center"/>
    </xf>
    <xf numFmtId="2" fontId="4" fillId="10" borderId="9" xfId="0" applyNumberFormat="1" applyFont="1" applyFill="1" applyBorder="1" applyAlignment="1">
      <alignment vertical="center"/>
    </xf>
    <xf numFmtId="0" fontId="15" fillId="0" borderId="0" xfId="0" applyFont="1" applyAlignment="1" applyProtection="1">
      <alignment horizontal="center" vertical="center"/>
      <protection locked="0"/>
    </xf>
    <xf numFmtId="165" fontId="4" fillId="0" borderId="0" xfId="0" applyNumberFormat="1" applyFont="1" applyAlignment="1">
      <alignment vertical="center"/>
    </xf>
    <xf numFmtId="0" fontId="15" fillId="11" borderId="28" xfId="0" applyFont="1" applyFill="1" applyBorder="1" applyAlignment="1">
      <alignment vertical="center" wrapText="1"/>
    </xf>
    <xf numFmtId="0" fontId="15" fillId="11" borderId="29" xfId="0" applyFont="1" applyFill="1" applyBorder="1" applyAlignment="1">
      <alignment horizontal="center" vertical="center"/>
    </xf>
    <xf numFmtId="0" fontId="4" fillId="11" borderId="29" xfId="0" applyFont="1" applyFill="1" applyBorder="1" applyAlignment="1">
      <alignment horizontal="center" vertical="center"/>
    </xf>
    <xf numFmtId="2" fontId="15" fillId="10" borderId="29" xfId="0" applyNumberFormat="1" applyFont="1" applyFill="1" applyBorder="1" applyAlignment="1">
      <alignment horizontal="center" vertical="center"/>
    </xf>
    <xf numFmtId="2" fontId="4" fillId="10" borderId="30" xfId="0" applyNumberFormat="1" applyFont="1" applyFill="1" applyBorder="1" applyAlignment="1">
      <alignment vertical="center"/>
    </xf>
    <xf numFmtId="0" fontId="8" fillId="7" borderId="5" xfId="2" applyFont="1" applyFill="1" applyBorder="1" applyAlignment="1">
      <alignment vertical="center"/>
    </xf>
    <xf numFmtId="10" fontId="8" fillId="10" borderId="6" xfId="1" applyNumberFormat="1" applyFont="1" applyFill="1" applyBorder="1" applyAlignment="1">
      <alignment horizontal="right" vertical="center"/>
    </xf>
    <xf numFmtId="0" fontId="6" fillId="7" borderId="5" xfId="0" applyFont="1" applyFill="1" applyBorder="1" applyAlignment="1">
      <alignment horizontal="right" vertical="center" wrapText="1"/>
    </xf>
    <xf numFmtId="9" fontId="19" fillId="0" borderId="6" xfId="1" applyFont="1" applyBorder="1" applyAlignment="1" applyProtection="1">
      <alignment vertical="center"/>
      <protection locked="0"/>
    </xf>
    <xf numFmtId="0" fontId="18" fillId="8" borderId="1" xfId="0" applyFont="1" applyFill="1" applyBorder="1" applyAlignment="1">
      <alignment horizontal="center" vertical="center"/>
    </xf>
    <xf numFmtId="0" fontId="25" fillId="0" borderId="1" xfId="0" applyFont="1" applyBorder="1"/>
    <xf numFmtId="0" fontId="25" fillId="15" borderId="1" xfId="0" applyFont="1" applyFill="1" applyBorder="1"/>
    <xf numFmtId="0" fontId="25" fillId="0" borderId="1" xfId="0" applyFont="1" applyBorder="1" applyAlignment="1">
      <alignment wrapText="1"/>
    </xf>
    <xf numFmtId="0" fontId="47" fillId="0" borderId="1" xfId="0" applyFont="1" applyBorder="1"/>
    <xf numFmtId="0" fontId="25" fillId="0" borderId="1" xfId="0" applyFont="1" applyBorder="1" applyAlignment="1">
      <alignment horizontal="right"/>
    </xf>
    <xf numFmtId="0" fontId="49" fillId="0" borderId="1" xfId="0" applyFont="1" applyBorder="1"/>
    <xf numFmtId="0" fontId="25" fillId="16" borderId="1" xfId="0" applyFont="1" applyFill="1" applyBorder="1"/>
    <xf numFmtId="0" fontId="48" fillId="0" borderId="1" xfId="0" applyFont="1" applyBorder="1" applyAlignment="1">
      <alignment wrapText="1"/>
    </xf>
    <xf numFmtId="0" fontId="7" fillId="9" borderId="32" xfId="2" applyFont="1" applyFill="1" applyBorder="1" applyAlignment="1">
      <alignment horizontal="left" vertical="center"/>
    </xf>
    <xf numFmtId="0" fontId="7" fillId="11" borderId="33" xfId="0" applyFont="1" applyFill="1" applyBorder="1" applyAlignment="1">
      <alignment horizontal="center" vertical="center"/>
    </xf>
    <xf numFmtId="0" fontId="7" fillId="9" borderId="5" xfId="2" applyFont="1" applyFill="1" applyBorder="1" applyAlignment="1">
      <alignment horizontal="left" vertical="center"/>
    </xf>
    <xf numFmtId="0" fontId="7" fillId="8" borderId="33" xfId="2" applyFont="1" applyFill="1" applyBorder="1" applyAlignment="1">
      <alignment horizontal="center" vertical="center"/>
    </xf>
    <xf numFmtId="165" fontId="19" fillId="10" borderId="31" xfId="1" applyNumberFormat="1" applyFont="1" applyFill="1" applyBorder="1" applyAlignment="1" applyProtection="1">
      <alignment horizontal="right" vertical="center"/>
    </xf>
    <xf numFmtId="10" fontId="7" fillId="10" borderId="9" xfId="1" applyNumberFormat="1" applyFont="1" applyFill="1" applyBorder="1" applyAlignment="1">
      <alignment horizontal="right" vertical="center"/>
    </xf>
    <xf numFmtId="10" fontId="8" fillId="10" borderId="9" xfId="1" applyNumberFormat="1" applyFont="1" applyFill="1" applyBorder="1" applyAlignment="1">
      <alignment horizontal="right" vertical="center"/>
    </xf>
    <xf numFmtId="165" fontId="8" fillId="10" borderId="31" xfId="1" applyNumberFormat="1" applyFont="1" applyFill="1" applyBorder="1" applyAlignment="1">
      <alignment horizontal="right" vertical="center"/>
    </xf>
    <xf numFmtId="0" fontId="21" fillId="5" borderId="2" xfId="2" applyFont="1" applyFill="1" applyBorder="1" applyAlignment="1">
      <alignment horizontal="center" vertical="center" wrapText="1"/>
    </xf>
    <xf numFmtId="0" fontId="12" fillId="8" borderId="1" xfId="0" applyFont="1" applyFill="1" applyBorder="1" applyAlignment="1">
      <alignment horizontal="center" vertical="center" wrapText="1"/>
    </xf>
    <xf numFmtId="0" fontId="0" fillId="0" borderId="0" xfId="0" applyAlignment="1">
      <alignment horizontal="left" vertical="center"/>
    </xf>
    <xf numFmtId="0" fontId="16" fillId="16" borderId="0" xfId="2" applyFont="1" applyFill="1" applyAlignment="1">
      <alignment horizontal="center" vertical="center"/>
    </xf>
    <xf numFmtId="0" fontId="15" fillId="16" borderId="0" xfId="0" applyFont="1" applyFill="1" applyAlignment="1">
      <alignment horizontal="center" vertical="center"/>
    </xf>
    <xf numFmtId="0" fontId="5" fillId="8" borderId="5" xfId="0" applyFont="1" applyFill="1" applyBorder="1" applyAlignment="1">
      <alignment horizontal="right" vertical="center" wrapText="1"/>
    </xf>
    <xf numFmtId="0" fontId="7" fillId="0" borderId="0" xfId="2" applyFont="1" applyAlignment="1">
      <alignment horizontal="left" vertical="center"/>
    </xf>
    <xf numFmtId="0" fontId="7" fillId="0" borderId="0" xfId="2" applyFont="1" applyAlignment="1">
      <alignment horizontal="center" vertical="center"/>
    </xf>
    <xf numFmtId="10" fontId="7" fillId="0" borderId="0" xfId="1" applyNumberFormat="1" applyFont="1" applyFill="1" applyBorder="1" applyAlignment="1">
      <alignment horizontal="right" vertical="center"/>
    </xf>
    <xf numFmtId="0" fontId="12" fillId="0" borderId="0" xfId="0" applyFont="1" applyAlignment="1">
      <alignment vertical="center"/>
    </xf>
    <xf numFmtId="0" fontId="19" fillId="11" borderId="1" xfId="0" applyFont="1" applyFill="1" applyBorder="1" applyAlignment="1">
      <alignment vertical="center" wrapText="1"/>
    </xf>
    <xf numFmtId="164" fontId="13" fillId="12" borderId="1" xfId="3" applyFont="1" applyFill="1" applyBorder="1" applyAlignment="1">
      <alignment vertical="center" wrapText="1"/>
    </xf>
    <xf numFmtId="0" fontId="0" fillId="8" borderId="1" xfId="0" applyFill="1" applyBorder="1" applyAlignment="1">
      <alignment vertical="center" wrapText="1"/>
    </xf>
    <xf numFmtId="0" fontId="24" fillId="8" borderId="1" xfId="0" applyFont="1" applyFill="1" applyBorder="1" applyAlignment="1">
      <alignment vertical="center" wrapText="1"/>
    </xf>
    <xf numFmtId="0" fontId="18" fillId="8" borderId="12" xfId="0" applyFont="1" applyFill="1" applyBorder="1" applyAlignment="1">
      <alignment vertical="center"/>
    </xf>
    <xf numFmtId="165" fontId="51" fillId="10" borderId="6" xfId="0" applyNumberFormat="1" applyFont="1" applyFill="1" applyBorder="1" applyAlignment="1">
      <alignment vertical="center"/>
    </xf>
    <xf numFmtId="10" fontId="7" fillId="10" borderId="9" xfId="1" applyNumberFormat="1" applyFont="1" applyFill="1" applyBorder="1" applyAlignment="1" applyProtection="1">
      <alignment horizontal="right" vertical="center"/>
    </xf>
    <xf numFmtId="10" fontId="7" fillId="0" borderId="0" xfId="1" applyNumberFormat="1" applyFont="1" applyFill="1" applyBorder="1" applyAlignment="1" applyProtection="1">
      <alignment horizontal="right" vertical="center"/>
    </xf>
    <xf numFmtId="0" fontId="7" fillId="2" borderId="23" xfId="0" applyFont="1" applyFill="1" applyBorder="1" applyAlignment="1">
      <alignment horizontal="left" vertical="center" wrapText="1"/>
    </xf>
    <xf numFmtId="0" fontId="7" fillId="2" borderId="0" xfId="0" applyFont="1" applyFill="1" applyAlignment="1">
      <alignment horizontal="left" vertical="center" wrapText="1"/>
    </xf>
    <xf numFmtId="0" fontId="4" fillId="10" borderId="1" xfId="0" applyFont="1" applyFill="1" applyBorder="1" applyAlignment="1">
      <alignment horizontal="left" vertical="center" wrapText="1"/>
    </xf>
    <xf numFmtId="0" fontId="4" fillId="10" borderId="6" xfId="0" applyFont="1" applyFill="1" applyBorder="1" applyAlignment="1">
      <alignment horizontal="left" vertical="center" wrapText="1"/>
    </xf>
    <xf numFmtId="0" fontId="14" fillId="6" borderId="5" xfId="2" applyFont="1" applyFill="1" applyBorder="1" applyAlignment="1">
      <alignment horizontal="left" vertical="center"/>
    </xf>
    <xf numFmtId="0" fontId="14" fillId="6" borderId="1" xfId="2" applyFont="1" applyFill="1" applyBorder="1" applyAlignment="1">
      <alignment horizontal="left" vertical="center"/>
    </xf>
    <xf numFmtId="0" fontId="14" fillId="6" borderId="6" xfId="2" applyFont="1" applyFill="1" applyBorder="1" applyAlignment="1">
      <alignment horizontal="left" vertical="center"/>
    </xf>
    <xf numFmtId="0" fontId="21" fillId="5" borderId="12" xfId="2" applyFont="1" applyFill="1" applyBorder="1" applyAlignment="1">
      <alignment horizontal="center" vertical="center" wrapText="1"/>
    </xf>
    <xf numFmtId="0" fontId="21" fillId="5" borderId="13" xfId="2" applyFont="1" applyFill="1" applyBorder="1" applyAlignment="1">
      <alignment horizontal="center" vertical="center" wrapText="1"/>
    </xf>
    <xf numFmtId="0" fontId="21" fillId="5" borderId="14" xfId="2" applyFont="1" applyFill="1" applyBorder="1" applyAlignment="1">
      <alignment horizontal="center" vertical="center" wrapText="1"/>
    </xf>
    <xf numFmtId="0" fontId="14" fillId="4" borderId="5" xfId="2" applyFont="1" applyFill="1" applyBorder="1" applyAlignment="1">
      <alignment horizontal="left" vertical="center"/>
    </xf>
    <xf numFmtId="0" fontId="14" fillId="4" borderId="1" xfId="2" applyFont="1" applyFill="1" applyBorder="1" applyAlignment="1">
      <alignment horizontal="left" vertical="center"/>
    </xf>
    <xf numFmtId="0" fontId="14" fillId="4" borderId="6" xfId="2" applyFont="1" applyFill="1" applyBorder="1" applyAlignment="1">
      <alignment horizontal="left" vertical="center"/>
    </xf>
    <xf numFmtId="0" fontId="14" fillId="17" borderId="5" xfId="2" applyFont="1" applyFill="1" applyBorder="1" applyAlignment="1">
      <alignment horizontal="left" vertical="center"/>
    </xf>
    <xf numFmtId="0" fontId="14" fillId="17" borderId="1" xfId="2" applyFont="1" applyFill="1" applyBorder="1" applyAlignment="1">
      <alignment horizontal="left" vertical="center"/>
    </xf>
    <xf numFmtId="0" fontId="14" fillId="17" borderId="6" xfId="2" applyFont="1" applyFill="1" applyBorder="1" applyAlignment="1">
      <alignment horizontal="left" vertical="center"/>
    </xf>
    <xf numFmtId="0" fontId="7" fillId="0" borderId="23" xfId="0" applyFont="1" applyBorder="1" applyAlignment="1">
      <alignment horizontal="left" vertical="center" wrapText="1"/>
    </xf>
    <xf numFmtId="0" fontId="7" fillId="0" borderId="0" xfId="0" applyFont="1" applyAlignment="1">
      <alignment horizontal="left" vertical="center" wrapText="1"/>
    </xf>
    <xf numFmtId="0" fontId="7" fillId="0" borderId="24" xfId="0" applyFont="1" applyBorder="1" applyAlignment="1">
      <alignment horizontal="left" vertical="center" wrapText="1"/>
    </xf>
    <xf numFmtId="0" fontId="4" fillId="0" borderId="1" xfId="0" applyFont="1" applyBorder="1" applyAlignment="1" applyProtection="1">
      <alignment horizontal="left" vertical="center" wrapText="1"/>
      <protection locked="0"/>
    </xf>
    <xf numFmtId="0" fontId="4" fillId="0" borderId="6" xfId="0" applyFont="1" applyBorder="1" applyAlignment="1" applyProtection="1">
      <alignment horizontal="left" vertical="center" wrapText="1"/>
      <protection locked="0"/>
    </xf>
    <xf numFmtId="0" fontId="14" fillId="14" borderId="5" xfId="2" applyFont="1" applyFill="1" applyBorder="1" applyAlignment="1">
      <alignment horizontal="left" vertical="center"/>
    </xf>
    <xf numFmtId="0" fontId="14" fillId="14" borderId="1" xfId="2" applyFont="1" applyFill="1" applyBorder="1" applyAlignment="1">
      <alignment horizontal="left" vertical="center"/>
    </xf>
    <xf numFmtId="0" fontId="14" fillId="14" borderId="6" xfId="2" applyFont="1" applyFill="1" applyBorder="1" applyAlignment="1">
      <alignment horizontal="left" vertical="center"/>
    </xf>
    <xf numFmtId="0" fontId="4" fillId="0" borderId="2" xfId="0" applyFont="1" applyBorder="1" applyAlignment="1" applyProtection="1">
      <alignment horizontal="left" vertical="center" wrapText="1"/>
      <protection locked="0"/>
    </xf>
    <xf numFmtId="0" fontId="4" fillId="0" borderId="3"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0" fontId="8" fillId="4" borderId="22" xfId="0" applyFont="1" applyFill="1" applyBorder="1" applyAlignment="1">
      <alignment horizontal="left" vertical="center"/>
    </xf>
    <xf numFmtId="0" fontId="8" fillId="4" borderId="3" xfId="0" applyFont="1" applyFill="1" applyBorder="1" applyAlignment="1">
      <alignment horizontal="left" vertical="center"/>
    </xf>
    <xf numFmtId="0" fontId="8" fillId="4" borderId="21" xfId="0" applyFont="1" applyFill="1" applyBorder="1" applyAlignment="1">
      <alignment horizontal="left" vertical="center"/>
    </xf>
    <xf numFmtId="0" fontId="21" fillId="5" borderId="15" xfId="2" applyFont="1" applyFill="1" applyBorder="1" applyAlignment="1">
      <alignment horizontal="center" vertical="center" wrapText="1"/>
    </xf>
    <xf numFmtId="0" fontId="21" fillId="5" borderId="16" xfId="2" applyFont="1" applyFill="1" applyBorder="1" applyAlignment="1">
      <alignment horizontal="center" vertical="center" wrapText="1"/>
    </xf>
    <xf numFmtId="0" fontId="21" fillId="5" borderId="17" xfId="2" applyFont="1" applyFill="1" applyBorder="1" applyAlignment="1">
      <alignment horizontal="center" vertical="center" wrapText="1"/>
    </xf>
    <xf numFmtId="0" fontId="8" fillId="14" borderId="22" xfId="0" applyFont="1" applyFill="1" applyBorder="1" applyAlignment="1">
      <alignment horizontal="left" vertical="center"/>
    </xf>
    <xf numFmtId="0" fontId="8" fillId="14" borderId="3" xfId="0" applyFont="1" applyFill="1" applyBorder="1" applyAlignment="1">
      <alignment horizontal="left" vertical="center"/>
    </xf>
    <xf numFmtId="0" fontId="8" fillId="14" borderId="21" xfId="0" applyFont="1" applyFill="1" applyBorder="1" applyAlignment="1">
      <alignment horizontal="left" vertical="center"/>
    </xf>
    <xf numFmtId="0" fontId="4" fillId="2" borderId="1" xfId="0" applyFont="1" applyFill="1" applyBorder="1" applyAlignment="1" applyProtection="1">
      <alignment horizontal="left" vertical="center" wrapText="1"/>
      <protection locked="0"/>
    </xf>
    <xf numFmtId="0" fontId="4" fillId="2" borderId="6" xfId="0" applyFont="1" applyFill="1" applyBorder="1" applyAlignment="1" applyProtection="1">
      <alignment horizontal="left" vertical="center" wrapText="1"/>
      <protection locked="0"/>
    </xf>
    <xf numFmtId="0" fontId="4" fillId="10" borderId="2" xfId="0" applyFont="1" applyFill="1" applyBorder="1" applyAlignment="1">
      <alignment horizontal="left" vertical="center" wrapText="1"/>
    </xf>
    <xf numFmtId="0" fontId="4" fillId="10" borderId="3" xfId="0" applyFont="1" applyFill="1" applyBorder="1" applyAlignment="1">
      <alignment horizontal="left" vertical="center" wrapText="1"/>
    </xf>
    <xf numFmtId="0" fontId="4" fillId="10" borderId="21" xfId="0" applyFont="1" applyFill="1" applyBorder="1" applyAlignment="1">
      <alignment horizontal="left" vertical="center" wrapText="1"/>
    </xf>
    <xf numFmtId="0" fontId="4" fillId="2" borderId="2" xfId="0" applyFont="1" applyFill="1" applyBorder="1" applyAlignment="1" applyProtection="1">
      <alignment horizontal="left" vertical="center" wrapText="1"/>
      <protection locked="0"/>
    </xf>
    <xf numFmtId="0" fontId="4" fillId="2" borderId="3" xfId="0" applyFont="1" applyFill="1" applyBorder="1" applyAlignment="1" applyProtection="1">
      <alignment horizontal="left" vertical="center" wrapText="1"/>
      <protection locked="0"/>
    </xf>
    <xf numFmtId="0" fontId="4" fillId="2" borderId="21" xfId="0" applyFont="1" applyFill="1" applyBorder="1" applyAlignment="1" applyProtection="1">
      <alignment horizontal="left" vertical="center" wrapText="1"/>
      <protection locked="0"/>
    </xf>
    <xf numFmtId="0" fontId="22" fillId="0" borderId="5" xfId="0" applyFont="1" applyBorder="1" applyAlignment="1">
      <alignment horizontal="left" vertical="center" wrapText="1"/>
    </xf>
    <xf numFmtId="0" fontId="22" fillId="0" borderId="1" xfId="0" applyFont="1" applyBorder="1" applyAlignment="1">
      <alignment horizontal="left" vertical="center" wrapText="1"/>
    </xf>
    <xf numFmtId="0" fontId="22" fillId="0" borderId="6" xfId="0" applyFont="1" applyBorder="1" applyAlignment="1">
      <alignment horizontal="left" vertical="center" wrapText="1"/>
    </xf>
    <xf numFmtId="0" fontId="8" fillId="6" borderId="22" xfId="0" applyFont="1" applyFill="1" applyBorder="1" applyAlignment="1">
      <alignment horizontal="left" vertical="center"/>
    </xf>
    <xf numFmtId="0" fontId="8" fillId="6" borderId="3" xfId="0" applyFont="1" applyFill="1" applyBorder="1" applyAlignment="1">
      <alignment horizontal="left" vertical="center"/>
    </xf>
    <xf numFmtId="0" fontId="8" fillId="6" borderId="21" xfId="0" applyFont="1" applyFill="1" applyBorder="1" applyAlignment="1">
      <alignment horizontal="left" vertical="center"/>
    </xf>
    <xf numFmtId="0" fontId="42" fillId="5" borderId="22" xfId="0" applyFont="1" applyFill="1" applyBorder="1" applyAlignment="1">
      <alignment horizontal="left" vertical="center"/>
    </xf>
    <xf numFmtId="0" fontId="42" fillId="5" borderId="3" xfId="0" applyFont="1" applyFill="1" applyBorder="1" applyAlignment="1">
      <alignment horizontal="left" vertical="center"/>
    </xf>
    <xf numFmtId="0" fontId="42" fillId="5" borderId="21" xfId="0" applyFont="1" applyFill="1" applyBorder="1" applyAlignment="1">
      <alignment horizontal="left" vertical="center"/>
    </xf>
    <xf numFmtId="0" fontId="19" fillId="11" borderId="22" xfId="0" applyFont="1" applyFill="1" applyBorder="1" applyAlignment="1">
      <alignment vertical="center" wrapText="1"/>
    </xf>
    <xf numFmtId="0" fontId="19" fillId="11" borderId="3" xfId="0" applyFont="1" applyFill="1" applyBorder="1" applyAlignment="1">
      <alignment vertical="center" wrapText="1"/>
    </xf>
    <xf numFmtId="0" fontId="19" fillId="11" borderId="21" xfId="0" applyFont="1" applyFill="1" applyBorder="1" applyAlignment="1">
      <alignment vertical="center" wrapText="1"/>
    </xf>
    <xf numFmtId="0" fontId="19" fillId="11" borderId="22" xfId="0" applyFont="1" applyFill="1" applyBorder="1" applyAlignment="1">
      <alignment horizontal="left" vertical="center" wrapText="1"/>
    </xf>
    <xf numFmtId="0" fontId="19" fillId="11" borderId="3" xfId="0" applyFont="1" applyFill="1" applyBorder="1" applyAlignment="1">
      <alignment horizontal="left" vertical="center" wrapText="1"/>
    </xf>
    <xf numFmtId="0" fontId="19" fillId="11" borderId="21" xfId="0" applyFont="1" applyFill="1" applyBorder="1" applyAlignment="1">
      <alignment horizontal="left" vertical="center" wrapText="1"/>
    </xf>
    <xf numFmtId="0" fontId="4" fillId="11" borderId="2" xfId="0" applyFont="1" applyFill="1" applyBorder="1" applyAlignment="1">
      <alignment horizontal="left" vertical="center" wrapText="1"/>
    </xf>
    <xf numFmtId="0" fontId="4" fillId="11" borderId="3" xfId="0" applyFont="1" applyFill="1" applyBorder="1" applyAlignment="1">
      <alignment horizontal="left" vertical="center" wrapText="1"/>
    </xf>
    <xf numFmtId="0" fontId="4" fillId="11" borderId="21" xfId="0" applyFont="1" applyFill="1" applyBorder="1" applyAlignment="1">
      <alignment horizontal="left" vertical="center" wrapText="1"/>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0" fillId="2" borderId="0" xfId="0" applyFill="1" applyAlignment="1">
      <alignment horizontal="left" vertical="center" wrapText="1"/>
    </xf>
    <xf numFmtId="0" fontId="0" fillId="2" borderId="0" xfId="0" applyFill="1" applyAlignment="1">
      <alignment horizontal="left" vertical="center"/>
    </xf>
    <xf numFmtId="0" fontId="19" fillId="11" borderId="2" xfId="0" applyFont="1" applyFill="1" applyBorder="1" applyAlignment="1">
      <alignment horizontal="left" vertical="center" wrapText="1"/>
    </xf>
    <xf numFmtId="0" fontId="19" fillId="11" borderId="4" xfId="0" applyFont="1" applyFill="1" applyBorder="1" applyAlignment="1">
      <alignment horizontal="left" vertical="center" wrapText="1"/>
    </xf>
    <xf numFmtId="0" fontId="42" fillId="5" borderId="2" xfId="0" applyFont="1" applyFill="1" applyBorder="1" applyAlignment="1">
      <alignment horizontal="left" vertical="center"/>
    </xf>
    <xf numFmtId="0" fontId="42" fillId="5" borderId="4" xfId="0" applyFont="1" applyFill="1" applyBorder="1" applyAlignment="1">
      <alignment horizontal="left" vertical="center"/>
    </xf>
    <xf numFmtId="0" fontId="18" fillId="8" borderId="1" xfId="0" applyFont="1" applyFill="1" applyBorder="1" applyAlignment="1">
      <alignment horizontal="center" vertical="center"/>
    </xf>
    <xf numFmtId="0" fontId="21" fillId="5" borderId="2" xfId="2" applyFont="1" applyFill="1" applyBorder="1" applyAlignment="1">
      <alignment horizontal="center" vertical="center" wrapText="1"/>
    </xf>
    <xf numFmtId="0" fontId="21" fillId="5" borderId="3" xfId="2" applyFont="1" applyFill="1" applyBorder="1" applyAlignment="1">
      <alignment horizontal="center" vertical="center" wrapText="1"/>
    </xf>
    <xf numFmtId="0" fontId="21" fillId="5" borderId="4" xfId="2" applyFont="1" applyFill="1" applyBorder="1" applyAlignment="1">
      <alignment horizontal="center" vertical="center" wrapText="1"/>
    </xf>
    <xf numFmtId="0" fontId="13" fillId="7" borderId="18" xfId="0" applyFont="1" applyFill="1" applyBorder="1" applyAlignment="1">
      <alignment horizontal="center" vertical="center" wrapText="1"/>
    </xf>
    <xf numFmtId="0" fontId="13" fillId="7" borderId="19" xfId="0" applyFont="1" applyFill="1" applyBorder="1" applyAlignment="1">
      <alignment horizontal="center" vertical="center" wrapText="1"/>
    </xf>
    <xf numFmtId="0" fontId="13" fillId="7" borderId="20" xfId="0" applyFont="1" applyFill="1" applyBorder="1" applyAlignment="1">
      <alignment horizontal="center" vertical="center" wrapText="1"/>
    </xf>
    <xf numFmtId="0" fontId="12" fillId="7" borderId="15" xfId="0" applyFont="1" applyFill="1" applyBorder="1" applyAlignment="1">
      <alignment horizontal="center" vertical="center" wrapText="1"/>
    </xf>
    <xf numFmtId="0" fontId="12" fillId="7" borderId="16" xfId="0" applyFont="1" applyFill="1" applyBorder="1" applyAlignment="1">
      <alignment horizontal="center" vertical="center" wrapText="1"/>
    </xf>
    <xf numFmtId="0" fontId="12" fillId="7" borderId="17" xfId="0" applyFont="1" applyFill="1" applyBorder="1" applyAlignment="1">
      <alignment horizontal="center" vertical="center" wrapText="1"/>
    </xf>
    <xf numFmtId="0" fontId="13" fillId="7" borderId="12" xfId="0" applyFont="1" applyFill="1" applyBorder="1" applyAlignment="1">
      <alignment horizontal="center" vertical="center" wrapText="1"/>
    </xf>
    <xf numFmtId="0" fontId="13" fillId="7" borderId="13" xfId="0" applyFont="1" applyFill="1" applyBorder="1" applyAlignment="1">
      <alignment horizontal="center" vertical="center" wrapText="1"/>
    </xf>
    <xf numFmtId="0" fontId="13" fillId="7" borderId="14" xfId="0" applyFont="1" applyFill="1" applyBorder="1" applyAlignment="1">
      <alignment horizontal="center" vertical="center" wrapText="1"/>
    </xf>
    <xf numFmtId="0" fontId="4" fillId="13" borderId="15" xfId="0" applyFont="1" applyFill="1" applyBorder="1" applyAlignment="1">
      <alignment horizontal="center" vertical="center" wrapText="1"/>
    </xf>
    <xf numFmtId="0" fontId="4" fillId="13" borderId="16" xfId="0" applyFont="1" applyFill="1" applyBorder="1" applyAlignment="1">
      <alignment horizontal="center" vertical="center" wrapText="1"/>
    </xf>
    <xf numFmtId="0" fontId="4" fillId="13" borderId="17" xfId="0" applyFont="1" applyFill="1" applyBorder="1" applyAlignment="1">
      <alignment horizontal="center" vertical="center" wrapText="1"/>
    </xf>
    <xf numFmtId="0" fontId="18" fillId="0" borderId="1" xfId="0" applyFont="1" applyBorder="1" applyAlignment="1">
      <alignment horizontal="left" vertical="center"/>
    </xf>
    <xf numFmtId="0" fontId="18" fillId="10" borderId="2" xfId="0" applyFont="1" applyFill="1" applyBorder="1" applyAlignment="1">
      <alignment vertical="center"/>
    </xf>
    <xf numFmtId="0" fontId="18" fillId="10" borderId="4" xfId="0" applyFont="1" applyFill="1" applyBorder="1" applyAlignment="1">
      <alignment vertical="center"/>
    </xf>
  </cellXfs>
  <cellStyles count="6">
    <cellStyle name="Normal" xfId="0" builtinId="0"/>
    <cellStyle name="Normal 2" xfId="2" xr:uid="{A95334EC-B11E-4851-9465-288AA89EF274}"/>
    <cellStyle name="Normal 2 3" xfId="3" xr:uid="{B45DA57F-029B-40DB-9D3B-E0342D2D4918}"/>
    <cellStyle name="Normal 3" xfId="4" xr:uid="{598B4E88-1294-4638-BAF6-7F23252E7910}"/>
    <cellStyle name="Percent" xfId="1" builtinId="5"/>
    <cellStyle name="Percent 2" xfId="5" xr:uid="{1C935E68-93B5-432E-9CE6-9FAE24243B76}"/>
  </cellStyles>
  <dxfs count="1">
    <dxf>
      <border>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externalLink" Target="externalLinks/externalLink16.xml"/><Relationship Id="rId21" Type="http://schemas.openxmlformats.org/officeDocument/2006/relationships/externalLink" Target="externalLinks/externalLink11.xml"/><Relationship Id="rId42" Type="http://schemas.openxmlformats.org/officeDocument/2006/relationships/externalLink" Target="externalLinks/externalLink32.xml"/><Relationship Id="rId47" Type="http://schemas.openxmlformats.org/officeDocument/2006/relationships/externalLink" Target="externalLinks/externalLink37.xml"/><Relationship Id="rId63" Type="http://schemas.openxmlformats.org/officeDocument/2006/relationships/externalLink" Target="externalLinks/externalLink53.xml"/><Relationship Id="rId68" Type="http://schemas.openxmlformats.org/officeDocument/2006/relationships/externalLink" Target="externalLinks/externalLink58.xml"/><Relationship Id="rId16" Type="http://schemas.openxmlformats.org/officeDocument/2006/relationships/externalLink" Target="externalLinks/externalLink6.xml"/><Relationship Id="rId11" Type="http://schemas.openxmlformats.org/officeDocument/2006/relationships/externalLink" Target="externalLinks/externalLink1.xml"/><Relationship Id="rId32" Type="http://schemas.openxmlformats.org/officeDocument/2006/relationships/externalLink" Target="externalLinks/externalLink22.xml"/><Relationship Id="rId37" Type="http://schemas.openxmlformats.org/officeDocument/2006/relationships/externalLink" Target="externalLinks/externalLink27.xml"/><Relationship Id="rId53" Type="http://schemas.openxmlformats.org/officeDocument/2006/relationships/externalLink" Target="externalLinks/externalLink43.xml"/><Relationship Id="rId58" Type="http://schemas.openxmlformats.org/officeDocument/2006/relationships/externalLink" Target="externalLinks/externalLink48.xml"/><Relationship Id="rId74" Type="http://schemas.openxmlformats.org/officeDocument/2006/relationships/externalLink" Target="externalLinks/externalLink64.xml"/><Relationship Id="rId79"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externalLink" Target="externalLinks/externalLink51.xml"/><Relationship Id="rId19" Type="http://schemas.openxmlformats.org/officeDocument/2006/relationships/externalLink" Target="externalLinks/externalLink9.xml"/><Relationship Id="rId14" Type="http://schemas.openxmlformats.org/officeDocument/2006/relationships/externalLink" Target="externalLinks/externalLink4.xml"/><Relationship Id="rId22" Type="http://schemas.openxmlformats.org/officeDocument/2006/relationships/externalLink" Target="externalLinks/externalLink12.xml"/><Relationship Id="rId27" Type="http://schemas.openxmlformats.org/officeDocument/2006/relationships/externalLink" Target="externalLinks/externalLink17.xml"/><Relationship Id="rId30" Type="http://schemas.openxmlformats.org/officeDocument/2006/relationships/externalLink" Target="externalLinks/externalLink20.xml"/><Relationship Id="rId35" Type="http://schemas.openxmlformats.org/officeDocument/2006/relationships/externalLink" Target="externalLinks/externalLink25.xml"/><Relationship Id="rId43" Type="http://schemas.openxmlformats.org/officeDocument/2006/relationships/externalLink" Target="externalLinks/externalLink33.xml"/><Relationship Id="rId48" Type="http://schemas.openxmlformats.org/officeDocument/2006/relationships/externalLink" Target="externalLinks/externalLink38.xml"/><Relationship Id="rId56" Type="http://schemas.openxmlformats.org/officeDocument/2006/relationships/externalLink" Target="externalLinks/externalLink46.xml"/><Relationship Id="rId64" Type="http://schemas.openxmlformats.org/officeDocument/2006/relationships/externalLink" Target="externalLinks/externalLink54.xml"/><Relationship Id="rId69" Type="http://schemas.openxmlformats.org/officeDocument/2006/relationships/externalLink" Target="externalLinks/externalLink59.xml"/><Relationship Id="rId77"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externalLink" Target="externalLinks/externalLink41.xml"/><Relationship Id="rId72" Type="http://schemas.openxmlformats.org/officeDocument/2006/relationships/externalLink" Target="externalLinks/externalLink62.xml"/><Relationship Id="rId80" Type="http://schemas.openxmlformats.org/officeDocument/2006/relationships/sheetMetadata" Target="metadata.xml"/><Relationship Id="rId3" Type="http://schemas.openxmlformats.org/officeDocument/2006/relationships/worksheet" Target="worksheets/sheet3.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5" Type="http://schemas.openxmlformats.org/officeDocument/2006/relationships/externalLink" Target="externalLinks/externalLink15.xml"/><Relationship Id="rId33" Type="http://schemas.openxmlformats.org/officeDocument/2006/relationships/externalLink" Target="externalLinks/externalLink23.xml"/><Relationship Id="rId38" Type="http://schemas.openxmlformats.org/officeDocument/2006/relationships/externalLink" Target="externalLinks/externalLink28.xml"/><Relationship Id="rId46" Type="http://schemas.openxmlformats.org/officeDocument/2006/relationships/externalLink" Target="externalLinks/externalLink36.xml"/><Relationship Id="rId59" Type="http://schemas.openxmlformats.org/officeDocument/2006/relationships/externalLink" Target="externalLinks/externalLink49.xml"/><Relationship Id="rId67" Type="http://schemas.openxmlformats.org/officeDocument/2006/relationships/externalLink" Target="externalLinks/externalLink57.xml"/><Relationship Id="rId20" Type="http://schemas.openxmlformats.org/officeDocument/2006/relationships/externalLink" Target="externalLinks/externalLink10.xml"/><Relationship Id="rId41" Type="http://schemas.openxmlformats.org/officeDocument/2006/relationships/externalLink" Target="externalLinks/externalLink31.xml"/><Relationship Id="rId54" Type="http://schemas.openxmlformats.org/officeDocument/2006/relationships/externalLink" Target="externalLinks/externalLink44.xml"/><Relationship Id="rId62" Type="http://schemas.openxmlformats.org/officeDocument/2006/relationships/externalLink" Target="externalLinks/externalLink52.xml"/><Relationship Id="rId70" Type="http://schemas.openxmlformats.org/officeDocument/2006/relationships/externalLink" Target="externalLinks/externalLink60.xml"/><Relationship Id="rId75" Type="http://schemas.openxmlformats.org/officeDocument/2006/relationships/externalLink" Target="externalLinks/externalLink65.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externalLink" Target="externalLinks/externalLink5.xml"/><Relationship Id="rId23" Type="http://schemas.openxmlformats.org/officeDocument/2006/relationships/externalLink" Target="externalLinks/externalLink13.xml"/><Relationship Id="rId28" Type="http://schemas.openxmlformats.org/officeDocument/2006/relationships/externalLink" Target="externalLinks/externalLink18.xml"/><Relationship Id="rId36" Type="http://schemas.openxmlformats.org/officeDocument/2006/relationships/externalLink" Target="externalLinks/externalLink26.xml"/><Relationship Id="rId49" Type="http://schemas.openxmlformats.org/officeDocument/2006/relationships/externalLink" Target="externalLinks/externalLink39.xml"/><Relationship Id="rId57" Type="http://schemas.openxmlformats.org/officeDocument/2006/relationships/externalLink" Target="externalLinks/externalLink47.xml"/><Relationship Id="rId10" Type="http://schemas.openxmlformats.org/officeDocument/2006/relationships/worksheet" Target="worksheets/sheet10.xml"/><Relationship Id="rId31" Type="http://schemas.openxmlformats.org/officeDocument/2006/relationships/externalLink" Target="externalLinks/externalLink21.xml"/><Relationship Id="rId44" Type="http://schemas.openxmlformats.org/officeDocument/2006/relationships/externalLink" Target="externalLinks/externalLink34.xml"/><Relationship Id="rId52" Type="http://schemas.openxmlformats.org/officeDocument/2006/relationships/externalLink" Target="externalLinks/externalLink42.xml"/><Relationship Id="rId60" Type="http://schemas.openxmlformats.org/officeDocument/2006/relationships/externalLink" Target="externalLinks/externalLink50.xml"/><Relationship Id="rId65" Type="http://schemas.openxmlformats.org/officeDocument/2006/relationships/externalLink" Target="externalLinks/externalLink55.xml"/><Relationship Id="rId73" Type="http://schemas.openxmlformats.org/officeDocument/2006/relationships/externalLink" Target="externalLinks/externalLink63.xml"/><Relationship Id="rId78" Type="http://schemas.openxmlformats.org/officeDocument/2006/relationships/styles" Target="styles.xml"/><Relationship Id="rId8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39" Type="http://schemas.openxmlformats.org/officeDocument/2006/relationships/externalLink" Target="externalLinks/externalLink29.xml"/><Relationship Id="rId34" Type="http://schemas.openxmlformats.org/officeDocument/2006/relationships/externalLink" Target="externalLinks/externalLink24.xml"/><Relationship Id="rId50" Type="http://schemas.openxmlformats.org/officeDocument/2006/relationships/externalLink" Target="externalLinks/externalLink40.xml"/><Relationship Id="rId55" Type="http://schemas.openxmlformats.org/officeDocument/2006/relationships/externalLink" Target="externalLinks/externalLink45.xml"/><Relationship Id="rId76" Type="http://schemas.openxmlformats.org/officeDocument/2006/relationships/externalLink" Target="externalLinks/externalLink66.xml"/><Relationship Id="rId7" Type="http://schemas.openxmlformats.org/officeDocument/2006/relationships/worksheet" Target="worksheets/sheet7.xml"/><Relationship Id="rId71" Type="http://schemas.openxmlformats.org/officeDocument/2006/relationships/externalLink" Target="externalLinks/externalLink61.xml"/><Relationship Id="rId2" Type="http://schemas.openxmlformats.org/officeDocument/2006/relationships/worksheet" Target="worksheets/sheet2.xml"/><Relationship Id="rId29" Type="http://schemas.openxmlformats.org/officeDocument/2006/relationships/externalLink" Target="externalLinks/externalLink19.xml"/><Relationship Id="rId24" Type="http://schemas.openxmlformats.org/officeDocument/2006/relationships/externalLink" Target="externalLinks/externalLink14.xml"/><Relationship Id="rId40" Type="http://schemas.openxmlformats.org/officeDocument/2006/relationships/externalLink" Target="externalLinks/externalLink30.xml"/><Relationship Id="rId45" Type="http://schemas.openxmlformats.org/officeDocument/2006/relationships/externalLink" Target="externalLinks/externalLink35.xml"/><Relationship Id="rId66" Type="http://schemas.openxmlformats.org/officeDocument/2006/relationships/externalLink" Target="externalLinks/externalLink56.xml"/></Relationships>
</file>

<file path=xl/drawings/drawing1.xml><?xml version="1.0" encoding="utf-8"?>
<xdr:wsDr xmlns:xdr="http://schemas.openxmlformats.org/drawingml/2006/spreadsheetDrawing" xmlns:a="http://schemas.openxmlformats.org/drawingml/2006/main">
  <xdr:twoCellAnchor>
    <xdr:from>
      <xdr:col>12</xdr:col>
      <xdr:colOff>20639</xdr:colOff>
      <xdr:row>8</xdr:row>
      <xdr:rowOff>369885</xdr:rowOff>
    </xdr:from>
    <xdr:to>
      <xdr:col>14</xdr:col>
      <xdr:colOff>487364</xdr:colOff>
      <xdr:row>9</xdr:row>
      <xdr:rowOff>259818</xdr:rowOff>
    </xdr:to>
    <xdr:sp macro="" textlink="">
      <xdr:nvSpPr>
        <xdr:cNvPr id="2" name="Rectangle: Rounded Corners 1">
          <a:extLst>
            <a:ext uri="{FF2B5EF4-FFF2-40B4-BE49-F238E27FC236}">
              <a16:creationId xmlns:a16="http://schemas.microsoft.com/office/drawing/2014/main" id="{1051E3CD-7D9A-46D0-839C-8C678FFDAF89}"/>
            </a:ext>
          </a:extLst>
        </xdr:cNvPr>
        <xdr:cNvSpPr/>
      </xdr:nvSpPr>
      <xdr:spPr>
        <a:xfrm>
          <a:off x="13665202" y="3013073"/>
          <a:ext cx="1744662" cy="715433"/>
        </a:xfrm>
        <a:prstGeom prst="roundRect">
          <a:avLst/>
        </a:prstGeom>
      </xdr:spPr>
      <xdr:style>
        <a:lnRef idx="3">
          <a:schemeClr val="lt1"/>
        </a:lnRef>
        <a:fillRef idx="1">
          <a:schemeClr val="accent6"/>
        </a:fillRef>
        <a:effectRef idx="1">
          <a:schemeClr val="accent6"/>
        </a:effectRef>
        <a:fontRef idx="minor">
          <a:schemeClr val="lt1"/>
        </a:fontRef>
      </xdr:style>
      <xdr:txBody>
        <a:bodyPr vertOverflow="clip" horzOverflow="clip" rtlCol="0" anchor="ctr"/>
        <a:lstStyle/>
        <a:p>
          <a:pPr algn="l"/>
          <a:r>
            <a:rPr lang="en-US" sz="1100"/>
            <a:t>Non-fossil Fuel #1 (Solid)</a:t>
          </a:r>
        </a:p>
      </xdr:txBody>
    </xdr:sp>
    <xdr:clientData/>
  </xdr:twoCellAnchor>
  <xdr:twoCellAnchor>
    <xdr:from>
      <xdr:col>12</xdr:col>
      <xdr:colOff>20639</xdr:colOff>
      <xdr:row>10</xdr:row>
      <xdr:rowOff>278340</xdr:rowOff>
    </xdr:from>
    <xdr:to>
      <xdr:col>14</xdr:col>
      <xdr:colOff>487364</xdr:colOff>
      <xdr:row>11</xdr:row>
      <xdr:rowOff>461430</xdr:rowOff>
    </xdr:to>
    <xdr:sp macro="" textlink="">
      <xdr:nvSpPr>
        <xdr:cNvPr id="3" name="Rectangle: Rounded Corners 2">
          <a:extLst>
            <a:ext uri="{FF2B5EF4-FFF2-40B4-BE49-F238E27FC236}">
              <a16:creationId xmlns:a16="http://schemas.microsoft.com/office/drawing/2014/main" id="{2CC68365-2EE1-464D-94D1-63A7B05F5907}"/>
            </a:ext>
          </a:extLst>
        </xdr:cNvPr>
        <xdr:cNvSpPr/>
      </xdr:nvSpPr>
      <xdr:spPr>
        <a:xfrm>
          <a:off x="13665202" y="4104215"/>
          <a:ext cx="1744662" cy="540278"/>
        </a:xfrm>
        <a:prstGeom prst="roundRect">
          <a:avLst/>
        </a:prstGeom>
      </xdr:spPr>
      <xdr:style>
        <a:lnRef idx="3">
          <a:schemeClr val="lt1"/>
        </a:lnRef>
        <a:fillRef idx="1">
          <a:schemeClr val="accent6"/>
        </a:fillRef>
        <a:effectRef idx="1">
          <a:schemeClr val="accent6"/>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lt1"/>
              </a:solidFill>
              <a:effectLst/>
              <a:latin typeface="+mn-lt"/>
              <a:ea typeface="+mn-ea"/>
              <a:cs typeface="+mn-cs"/>
            </a:rPr>
            <a:t>Non-fossil Fuel #1 (Liquid)</a:t>
          </a:r>
          <a:endParaRPr lang="en-US" sz="1100"/>
        </a:p>
      </xdr:txBody>
    </xdr:sp>
    <xdr:clientData/>
  </xdr:twoCellAnchor>
  <xdr:twoCellAnchor>
    <xdr:from>
      <xdr:col>12</xdr:col>
      <xdr:colOff>20639</xdr:colOff>
      <xdr:row>12</xdr:row>
      <xdr:rowOff>286806</xdr:rowOff>
    </xdr:from>
    <xdr:to>
      <xdr:col>14</xdr:col>
      <xdr:colOff>487364</xdr:colOff>
      <xdr:row>14</xdr:row>
      <xdr:rowOff>115884</xdr:rowOff>
    </xdr:to>
    <xdr:sp macro="" textlink="">
      <xdr:nvSpPr>
        <xdr:cNvPr id="4" name="Rectangle: Rounded Corners 3">
          <a:extLst>
            <a:ext uri="{FF2B5EF4-FFF2-40B4-BE49-F238E27FC236}">
              <a16:creationId xmlns:a16="http://schemas.microsoft.com/office/drawing/2014/main" id="{FE041B5F-6E89-41DC-836F-96E054A86B3D}"/>
            </a:ext>
          </a:extLst>
        </xdr:cNvPr>
        <xdr:cNvSpPr/>
      </xdr:nvSpPr>
      <xdr:spPr>
        <a:xfrm>
          <a:off x="13665202" y="5001681"/>
          <a:ext cx="1744662" cy="543453"/>
        </a:xfrm>
        <a:prstGeom prst="roundRect">
          <a:avLst/>
        </a:prstGeom>
      </xdr:spPr>
      <xdr:style>
        <a:lnRef idx="3">
          <a:schemeClr val="lt1"/>
        </a:lnRef>
        <a:fillRef idx="1">
          <a:schemeClr val="accent6"/>
        </a:fillRef>
        <a:effectRef idx="1">
          <a:schemeClr val="accent6"/>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lt1"/>
              </a:solidFill>
              <a:effectLst/>
              <a:latin typeface="+mn-lt"/>
              <a:ea typeface="+mn-ea"/>
              <a:cs typeface="+mn-cs"/>
            </a:rPr>
            <a:t>Non-fossil Fuel #3 (Gaseous)</a:t>
          </a:r>
          <a:endParaRPr lang="en-US">
            <a:effectLst/>
          </a:endParaRPr>
        </a:p>
        <a:p>
          <a:pPr algn="l"/>
          <a:endParaRPr lang="en-US" sz="1100"/>
        </a:p>
      </xdr:txBody>
    </xdr:sp>
    <xdr:clientData/>
  </xdr:twoCellAnchor>
  <xdr:twoCellAnchor>
    <xdr:from>
      <xdr:col>12</xdr:col>
      <xdr:colOff>20639</xdr:colOff>
      <xdr:row>15</xdr:row>
      <xdr:rowOff>192085</xdr:rowOff>
    </xdr:from>
    <xdr:to>
      <xdr:col>14</xdr:col>
      <xdr:colOff>487364</xdr:colOff>
      <xdr:row>17</xdr:row>
      <xdr:rowOff>22751</xdr:rowOff>
    </xdr:to>
    <xdr:sp macro="" textlink="">
      <xdr:nvSpPr>
        <xdr:cNvPr id="5" name="Rectangle: Rounded Corners 4">
          <a:extLst>
            <a:ext uri="{FF2B5EF4-FFF2-40B4-BE49-F238E27FC236}">
              <a16:creationId xmlns:a16="http://schemas.microsoft.com/office/drawing/2014/main" id="{08813CE4-F845-42B1-A3E9-1D7D27DF36AA}"/>
            </a:ext>
          </a:extLst>
        </xdr:cNvPr>
        <xdr:cNvSpPr/>
      </xdr:nvSpPr>
      <xdr:spPr>
        <a:xfrm>
          <a:off x="13665202" y="5978523"/>
          <a:ext cx="1744662" cy="545041"/>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lang="en-US" sz="1100"/>
            <a:t>Fossil</a:t>
          </a:r>
          <a:r>
            <a:rPr lang="en-US" sz="1100" baseline="0"/>
            <a:t> Fuel</a:t>
          </a:r>
          <a:endParaRPr lang="en-US" sz="1100"/>
        </a:p>
      </xdr:txBody>
    </xdr:sp>
    <xdr:clientData/>
  </xdr:twoCellAnchor>
  <xdr:twoCellAnchor>
    <xdr:from>
      <xdr:col>17</xdr:col>
      <xdr:colOff>411164</xdr:colOff>
      <xdr:row>11</xdr:row>
      <xdr:rowOff>149752</xdr:rowOff>
    </xdr:from>
    <xdr:to>
      <xdr:col>20</xdr:col>
      <xdr:colOff>130177</xdr:colOff>
      <xdr:row>13</xdr:row>
      <xdr:rowOff>124352</xdr:rowOff>
    </xdr:to>
    <xdr:sp macro="" textlink="">
      <xdr:nvSpPr>
        <xdr:cNvPr id="6" name="Rectangle: Rounded Corners 5">
          <a:extLst>
            <a:ext uri="{FF2B5EF4-FFF2-40B4-BE49-F238E27FC236}">
              <a16:creationId xmlns:a16="http://schemas.microsoft.com/office/drawing/2014/main" id="{E37C9D1C-B96C-40B2-A838-A73D614E297D}"/>
            </a:ext>
          </a:extLst>
        </xdr:cNvPr>
        <xdr:cNvSpPr/>
      </xdr:nvSpPr>
      <xdr:spPr>
        <a:xfrm>
          <a:off x="17167227" y="4332815"/>
          <a:ext cx="1552575" cy="863600"/>
        </a:xfrm>
        <a:prstGeom prst="roundRect">
          <a:avLst/>
        </a:prstGeom>
      </xdr:spPr>
      <xdr:style>
        <a:lnRef idx="3">
          <a:schemeClr val="lt1"/>
        </a:lnRef>
        <a:fillRef idx="1">
          <a:schemeClr val="accent6"/>
        </a:fillRef>
        <a:effectRef idx="1">
          <a:schemeClr val="accent6"/>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lt1"/>
              </a:solidFill>
              <a:effectLst/>
              <a:latin typeface="+mn-lt"/>
              <a:ea typeface="+mn-ea"/>
              <a:cs typeface="+mn-cs"/>
            </a:rPr>
            <a:t>Boiler (s) at same</a:t>
          </a:r>
          <a:r>
            <a:rPr lang="en-US" sz="1100" baseline="0">
              <a:solidFill>
                <a:schemeClr val="lt1"/>
              </a:solidFill>
              <a:effectLst/>
              <a:latin typeface="+mn-lt"/>
              <a:ea typeface="+mn-ea"/>
              <a:cs typeface="+mn-cs"/>
            </a:rPr>
            <a:t> steam presesure and efficiency</a:t>
          </a:r>
        </a:p>
      </xdr:txBody>
    </xdr:sp>
    <xdr:clientData/>
  </xdr:twoCellAnchor>
  <xdr:twoCellAnchor>
    <xdr:from>
      <xdr:col>22</xdr:col>
      <xdr:colOff>223311</xdr:colOff>
      <xdr:row>11</xdr:row>
      <xdr:rowOff>149752</xdr:rowOff>
    </xdr:from>
    <xdr:to>
      <xdr:col>24</xdr:col>
      <xdr:colOff>555098</xdr:colOff>
      <xdr:row>13</xdr:row>
      <xdr:rowOff>124352</xdr:rowOff>
    </xdr:to>
    <xdr:sp macro="" textlink="">
      <xdr:nvSpPr>
        <xdr:cNvPr id="7" name="Rectangle: Rounded Corners 6">
          <a:extLst>
            <a:ext uri="{FF2B5EF4-FFF2-40B4-BE49-F238E27FC236}">
              <a16:creationId xmlns:a16="http://schemas.microsoft.com/office/drawing/2014/main" id="{FA82D550-3CB4-4B88-A6E7-EB078BCE1F2D}"/>
            </a:ext>
          </a:extLst>
        </xdr:cNvPr>
        <xdr:cNvSpPr/>
      </xdr:nvSpPr>
      <xdr:spPr>
        <a:xfrm>
          <a:off x="20035311" y="4332815"/>
          <a:ext cx="1554162" cy="863600"/>
        </a:xfrm>
        <a:prstGeom prst="roundRect">
          <a:avLst/>
        </a:prstGeom>
      </xdr:spPr>
      <xdr:style>
        <a:lnRef idx="3">
          <a:schemeClr val="lt1"/>
        </a:lnRef>
        <a:fillRef idx="1">
          <a:schemeClr val="accent6"/>
        </a:fillRef>
        <a:effectRef idx="1">
          <a:schemeClr val="accent6"/>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lt1"/>
              </a:solidFill>
              <a:effectLst/>
              <a:latin typeface="+mn-lt"/>
              <a:ea typeface="+mn-ea"/>
              <a:cs typeface="+mn-cs"/>
            </a:rPr>
            <a:t>Turbine - Generator Set</a:t>
          </a:r>
        </a:p>
      </xdr:txBody>
    </xdr:sp>
    <xdr:clientData/>
  </xdr:twoCellAnchor>
  <xdr:twoCellAnchor>
    <xdr:from>
      <xdr:col>14</xdr:col>
      <xdr:colOff>487364</xdr:colOff>
      <xdr:row>8</xdr:row>
      <xdr:rowOff>814385</xdr:rowOff>
    </xdr:from>
    <xdr:to>
      <xdr:col>17</xdr:col>
      <xdr:colOff>411164</xdr:colOff>
      <xdr:row>12</xdr:row>
      <xdr:rowOff>48152</xdr:rowOff>
    </xdr:to>
    <xdr:cxnSp macro="">
      <xdr:nvCxnSpPr>
        <xdr:cNvPr id="8" name="Connector: Elbow 7">
          <a:extLst>
            <a:ext uri="{FF2B5EF4-FFF2-40B4-BE49-F238E27FC236}">
              <a16:creationId xmlns:a16="http://schemas.microsoft.com/office/drawing/2014/main" id="{A8B2590D-7B1E-4351-94ED-275BD20EAFE1}"/>
            </a:ext>
          </a:extLst>
        </xdr:cNvPr>
        <xdr:cNvCxnSpPr>
          <a:stCxn id="2" idx="3"/>
          <a:endCxn id="6" idx="1"/>
        </xdr:cNvCxnSpPr>
      </xdr:nvCxnSpPr>
      <xdr:spPr>
        <a:xfrm>
          <a:off x="15409864" y="3457573"/>
          <a:ext cx="1757363" cy="1305454"/>
        </a:xfrm>
        <a:prstGeom prst="bentConnector3">
          <a:avLst/>
        </a:prstGeom>
        <a:ln w="381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487364</xdr:colOff>
      <xdr:row>12</xdr:row>
      <xdr:rowOff>48152</xdr:rowOff>
    </xdr:from>
    <xdr:to>
      <xdr:col>17</xdr:col>
      <xdr:colOff>411164</xdr:colOff>
      <xdr:row>13</xdr:row>
      <xdr:rowOff>200551</xdr:rowOff>
    </xdr:to>
    <xdr:cxnSp macro="">
      <xdr:nvCxnSpPr>
        <xdr:cNvPr id="9" name="Connector: Elbow 8">
          <a:extLst>
            <a:ext uri="{FF2B5EF4-FFF2-40B4-BE49-F238E27FC236}">
              <a16:creationId xmlns:a16="http://schemas.microsoft.com/office/drawing/2014/main" id="{40C123DE-4C16-4918-B2A7-C9495E5CE0CD}"/>
            </a:ext>
          </a:extLst>
        </xdr:cNvPr>
        <xdr:cNvCxnSpPr>
          <a:stCxn id="4" idx="3"/>
          <a:endCxn id="6" idx="1"/>
        </xdr:cNvCxnSpPr>
      </xdr:nvCxnSpPr>
      <xdr:spPr>
        <a:xfrm flipV="1">
          <a:off x="15409864" y="4763027"/>
          <a:ext cx="1757363" cy="509587"/>
        </a:xfrm>
        <a:prstGeom prst="bentConnector3">
          <a:avLst>
            <a:gd name="adj1" fmla="val 50000"/>
          </a:avLst>
        </a:prstGeom>
        <a:ln w="381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487364</xdr:colOff>
      <xdr:row>12</xdr:row>
      <xdr:rowOff>48152</xdr:rowOff>
    </xdr:from>
    <xdr:to>
      <xdr:col>17</xdr:col>
      <xdr:colOff>411164</xdr:colOff>
      <xdr:row>16</xdr:row>
      <xdr:rowOff>107418</xdr:rowOff>
    </xdr:to>
    <xdr:cxnSp macro="">
      <xdr:nvCxnSpPr>
        <xdr:cNvPr id="10" name="Connector: Elbow 9">
          <a:extLst>
            <a:ext uri="{FF2B5EF4-FFF2-40B4-BE49-F238E27FC236}">
              <a16:creationId xmlns:a16="http://schemas.microsoft.com/office/drawing/2014/main" id="{1F68493C-93EC-46E0-994B-DD457436D9AF}"/>
            </a:ext>
          </a:extLst>
        </xdr:cNvPr>
        <xdr:cNvCxnSpPr>
          <a:stCxn id="5" idx="3"/>
          <a:endCxn id="6" idx="1"/>
        </xdr:cNvCxnSpPr>
      </xdr:nvCxnSpPr>
      <xdr:spPr>
        <a:xfrm flipV="1">
          <a:off x="15409864" y="4763027"/>
          <a:ext cx="1757363" cy="1488016"/>
        </a:xfrm>
        <a:prstGeom prst="bentConnector3">
          <a:avLst>
            <a:gd name="adj1" fmla="val 50000"/>
          </a:avLst>
        </a:prstGeom>
        <a:ln w="381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130177</xdr:colOff>
      <xdr:row>12</xdr:row>
      <xdr:rowOff>48152</xdr:rowOff>
    </xdr:from>
    <xdr:to>
      <xdr:col>22</xdr:col>
      <xdr:colOff>223311</xdr:colOff>
      <xdr:row>12</xdr:row>
      <xdr:rowOff>48152</xdr:rowOff>
    </xdr:to>
    <xdr:cxnSp macro="">
      <xdr:nvCxnSpPr>
        <xdr:cNvPr id="11" name="Straight Arrow Connector 10">
          <a:extLst>
            <a:ext uri="{FF2B5EF4-FFF2-40B4-BE49-F238E27FC236}">
              <a16:creationId xmlns:a16="http://schemas.microsoft.com/office/drawing/2014/main" id="{EFCD8BA6-9B30-41A7-8CAA-95C8A90078EA}"/>
            </a:ext>
          </a:extLst>
        </xdr:cNvPr>
        <xdr:cNvCxnSpPr>
          <a:stCxn id="6" idx="3"/>
          <a:endCxn id="7" idx="1"/>
        </xdr:cNvCxnSpPr>
      </xdr:nvCxnSpPr>
      <xdr:spPr>
        <a:xfrm>
          <a:off x="18719802" y="4763027"/>
          <a:ext cx="1315509" cy="0"/>
        </a:xfrm>
        <a:prstGeom prst="straightConnector1">
          <a:avLst/>
        </a:prstGeom>
        <a:ln w="5715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265644</xdr:colOff>
      <xdr:row>11</xdr:row>
      <xdr:rowOff>90485</xdr:rowOff>
    </xdr:from>
    <xdr:to>
      <xdr:col>17</xdr:col>
      <xdr:colOff>299509</xdr:colOff>
      <xdr:row>12</xdr:row>
      <xdr:rowOff>48152</xdr:rowOff>
    </xdr:to>
    <xdr:sp macro="" textlink="">
      <xdr:nvSpPr>
        <xdr:cNvPr id="12" name="TextBox 11">
          <a:extLst>
            <a:ext uri="{FF2B5EF4-FFF2-40B4-BE49-F238E27FC236}">
              <a16:creationId xmlns:a16="http://schemas.microsoft.com/office/drawing/2014/main" id="{8CDBBBCE-456D-404E-B84B-5CA3B9363199}"/>
            </a:ext>
          </a:extLst>
        </xdr:cNvPr>
        <xdr:cNvSpPr txBox="1"/>
      </xdr:nvSpPr>
      <xdr:spPr>
        <a:xfrm>
          <a:off x="16410519" y="4273548"/>
          <a:ext cx="645053" cy="4894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Fuel Input</a:t>
          </a:r>
        </a:p>
      </xdr:txBody>
    </xdr:sp>
    <xdr:clientData/>
  </xdr:twoCellAnchor>
  <xdr:twoCellAnchor>
    <xdr:from>
      <xdr:col>20</xdr:col>
      <xdr:colOff>343431</xdr:colOff>
      <xdr:row>11</xdr:row>
      <xdr:rowOff>259818</xdr:rowOff>
    </xdr:from>
    <xdr:to>
      <xdr:col>21</xdr:col>
      <xdr:colOff>521230</xdr:colOff>
      <xdr:row>11</xdr:row>
      <xdr:rowOff>478364</xdr:rowOff>
    </xdr:to>
    <xdr:sp macro="" textlink="">
      <xdr:nvSpPr>
        <xdr:cNvPr id="13" name="TextBox 12">
          <a:extLst>
            <a:ext uri="{FF2B5EF4-FFF2-40B4-BE49-F238E27FC236}">
              <a16:creationId xmlns:a16="http://schemas.microsoft.com/office/drawing/2014/main" id="{8A3F3151-8216-4274-9622-3BF76AC72774}"/>
            </a:ext>
          </a:extLst>
        </xdr:cNvPr>
        <xdr:cNvSpPr txBox="1"/>
      </xdr:nvSpPr>
      <xdr:spPr>
        <a:xfrm>
          <a:off x="18933056" y="4442881"/>
          <a:ext cx="788987" cy="2185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Steam</a:t>
          </a:r>
        </a:p>
      </xdr:txBody>
    </xdr:sp>
    <xdr:clientData/>
  </xdr:twoCellAnchor>
  <xdr:twoCellAnchor>
    <xdr:from>
      <xdr:col>24</xdr:col>
      <xdr:colOff>555098</xdr:colOff>
      <xdr:row>12</xdr:row>
      <xdr:rowOff>39685</xdr:rowOff>
    </xdr:from>
    <xdr:to>
      <xdr:col>27</xdr:col>
      <xdr:colOff>20109</xdr:colOff>
      <xdr:row>12</xdr:row>
      <xdr:rowOff>48152</xdr:rowOff>
    </xdr:to>
    <xdr:cxnSp macro="">
      <xdr:nvCxnSpPr>
        <xdr:cNvPr id="14" name="Straight Arrow Connector 13">
          <a:extLst>
            <a:ext uri="{FF2B5EF4-FFF2-40B4-BE49-F238E27FC236}">
              <a16:creationId xmlns:a16="http://schemas.microsoft.com/office/drawing/2014/main" id="{96D5EBFC-70D4-4FDD-8AAF-8C200F94C1A0}"/>
            </a:ext>
          </a:extLst>
        </xdr:cNvPr>
        <xdr:cNvCxnSpPr>
          <a:stCxn id="7" idx="3"/>
        </xdr:cNvCxnSpPr>
      </xdr:nvCxnSpPr>
      <xdr:spPr>
        <a:xfrm flipV="1">
          <a:off x="21589473" y="4754560"/>
          <a:ext cx="1298574" cy="8467"/>
        </a:xfrm>
        <a:prstGeom prst="straightConnector1">
          <a:avLst/>
        </a:prstGeom>
        <a:ln w="5715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96310</xdr:colOff>
      <xdr:row>11</xdr:row>
      <xdr:rowOff>175152</xdr:rowOff>
    </xdr:from>
    <xdr:to>
      <xdr:col>26</xdr:col>
      <xdr:colOff>274110</xdr:colOff>
      <xdr:row>11</xdr:row>
      <xdr:rowOff>395286</xdr:rowOff>
    </xdr:to>
    <xdr:sp macro="" textlink="">
      <xdr:nvSpPr>
        <xdr:cNvPr id="15" name="TextBox 14">
          <a:extLst>
            <a:ext uri="{FF2B5EF4-FFF2-40B4-BE49-F238E27FC236}">
              <a16:creationId xmlns:a16="http://schemas.microsoft.com/office/drawing/2014/main" id="{00646C63-CADA-47BB-83F0-2F0EE9D90C70}"/>
            </a:ext>
          </a:extLst>
        </xdr:cNvPr>
        <xdr:cNvSpPr txBox="1"/>
      </xdr:nvSpPr>
      <xdr:spPr>
        <a:xfrm>
          <a:off x="21741873" y="4358215"/>
          <a:ext cx="788987" cy="2201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Electricity</a:t>
          </a:r>
        </a:p>
      </xdr:txBody>
    </xdr:sp>
    <xdr:clientData/>
  </xdr:twoCellAnchor>
  <xdr:twoCellAnchor>
    <xdr:from>
      <xdr:col>14</xdr:col>
      <xdr:colOff>487364</xdr:colOff>
      <xdr:row>11</xdr:row>
      <xdr:rowOff>183618</xdr:rowOff>
    </xdr:from>
    <xdr:to>
      <xdr:col>16</xdr:col>
      <xdr:colOff>121710</xdr:colOff>
      <xdr:row>11</xdr:row>
      <xdr:rowOff>192085</xdr:rowOff>
    </xdr:to>
    <xdr:cxnSp macro="">
      <xdr:nvCxnSpPr>
        <xdr:cNvPr id="16" name="Straight Connector 15">
          <a:extLst>
            <a:ext uri="{FF2B5EF4-FFF2-40B4-BE49-F238E27FC236}">
              <a16:creationId xmlns:a16="http://schemas.microsoft.com/office/drawing/2014/main" id="{523B0475-76E5-4490-B703-579C238CE4A2}"/>
            </a:ext>
          </a:extLst>
        </xdr:cNvPr>
        <xdr:cNvCxnSpPr>
          <a:stCxn id="3" idx="3"/>
        </xdr:cNvCxnSpPr>
      </xdr:nvCxnSpPr>
      <xdr:spPr>
        <a:xfrm flipV="1">
          <a:off x="15409864" y="4366681"/>
          <a:ext cx="856721" cy="8467"/>
        </a:xfrm>
        <a:prstGeom prst="line">
          <a:avLst/>
        </a:prstGeom>
        <a:ln w="381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22</xdr:row>
      <xdr:rowOff>0</xdr:rowOff>
    </xdr:from>
    <xdr:to>
      <xdr:col>14</xdr:col>
      <xdr:colOff>330200</xdr:colOff>
      <xdr:row>23</xdr:row>
      <xdr:rowOff>186266</xdr:rowOff>
    </xdr:to>
    <xdr:sp macro="" textlink="">
      <xdr:nvSpPr>
        <xdr:cNvPr id="17" name="Rectangle: Rounded Corners 16">
          <a:extLst>
            <a:ext uri="{FF2B5EF4-FFF2-40B4-BE49-F238E27FC236}">
              <a16:creationId xmlns:a16="http://schemas.microsoft.com/office/drawing/2014/main" id="{D5A13903-CBA1-4C11-B2E0-0FBDAFBB55B0}"/>
            </a:ext>
          </a:extLst>
        </xdr:cNvPr>
        <xdr:cNvSpPr/>
      </xdr:nvSpPr>
      <xdr:spPr>
        <a:xfrm>
          <a:off x="13366750" y="8629650"/>
          <a:ext cx="1549400" cy="541866"/>
        </a:xfrm>
        <a:prstGeom prst="roundRect">
          <a:avLst/>
        </a:prstGeom>
      </xdr:spPr>
      <xdr:style>
        <a:lnRef idx="3">
          <a:schemeClr val="lt1"/>
        </a:lnRef>
        <a:fillRef idx="1">
          <a:schemeClr val="accent6"/>
        </a:fillRef>
        <a:effectRef idx="1">
          <a:schemeClr val="accent6"/>
        </a:effectRef>
        <a:fontRef idx="minor">
          <a:schemeClr val="lt1"/>
        </a:fontRef>
      </xdr:style>
      <xdr:txBody>
        <a:bodyPr vertOverflow="clip" horzOverflow="clip" rtlCol="0" anchor="ctr"/>
        <a:lstStyle/>
        <a:p>
          <a:pPr algn="l"/>
          <a:r>
            <a:rPr lang="en-US" sz="1100"/>
            <a:t>Non-fossil Fuel #1 (Solid)</a:t>
          </a:r>
        </a:p>
      </xdr:txBody>
    </xdr:sp>
    <xdr:clientData/>
  </xdr:twoCellAnchor>
  <xdr:twoCellAnchor>
    <xdr:from>
      <xdr:col>12</xdr:col>
      <xdr:colOff>0</xdr:colOff>
      <xdr:row>24</xdr:row>
      <xdr:rowOff>25400</xdr:rowOff>
    </xdr:from>
    <xdr:to>
      <xdr:col>14</xdr:col>
      <xdr:colOff>330200</xdr:colOff>
      <xdr:row>24</xdr:row>
      <xdr:rowOff>567266</xdr:rowOff>
    </xdr:to>
    <xdr:sp macro="" textlink="">
      <xdr:nvSpPr>
        <xdr:cNvPr id="18" name="Rectangle: Rounded Corners 17">
          <a:extLst>
            <a:ext uri="{FF2B5EF4-FFF2-40B4-BE49-F238E27FC236}">
              <a16:creationId xmlns:a16="http://schemas.microsoft.com/office/drawing/2014/main" id="{A9537FCF-96D7-412F-ABDE-232E87CF0958}"/>
            </a:ext>
          </a:extLst>
        </xdr:cNvPr>
        <xdr:cNvSpPr/>
      </xdr:nvSpPr>
      <xdr:spPr>
        <a:xfrm>
          <a:off x="13366750" y="9544050"/>
          <a:ext cx="1549400" cy="541866"/>
        </a:xfrm>
        <a:prstGeom prst="roundRect">
          <a:avLst/>
        </a:prstGeom>
      </xdr:spPr>
      <xdr:style>
        <a:lnRef idx="3">
          <a:schemeClr val="lt1"/>
        </a:lnRef>
        <a:fillRef idx="1">
          <a:schemeClr val="accent6"/>
        </a:fillRef>
        <a:effectRef idx="1">
          <a:schemeClr val="accent6"/>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lt1"/>
              </a:solidFill>
              <a:effectLst/>
              <a:latin typeface="+mn-lt"/>
              <a:ea typeface="+mn-ea"/>
              <a:cs typeface="+mn-cs"/>
            </a:rPr>
            <a:t>Non-fossil Fuel #1 (Liquid)</a:t>
          </a:r>
          <a:endParaRPr lang="en-US" sz="1100"/>
        </a:p>
      </xdr:txBody>
    </xdr:sp>
    <xdr:clientData/>
  </xdr:twoCellAnchor>
  <xdr:twoCellAnchor>
    <xdr:from>
      <xdr:col>12</xdr:col>
      <xdr:colOff>0</xdr:colOff>
      <xdr:row>25</xdr:row>
      <xdr:rowOff>347133</xdr:rowOff>
    </xdr:from>
    <xdr:to>
      <xdr:col>14</xdr:col>
      <xdr:colOff>330200</xdr:colOff>
      <xdr:row>26</xdr:row>
      <xdr:rowOff>313265</xdr:rowOff>
    </xdr:to>
    <xdr:sp macro="" textlink="">
      <xdr:nvSpPr>
        <xdr:cNvPr id="19" name="Rectangle: Rounded Corners 18">
          <a:extLst>
            <a:ext uri="{FF2B5EF4-FFF2-40B4-BE49-F238E27FC236}">
              <a16:creationId xmlns:a16="http://schemas.microsoft.com/office/drawing/2014/main" id="{DA21290E-4D1F-4F3C-81AF-A92A4DD9539D}"/>
            </a:ext>
          </a:extLst>
        </xdr:cNvPr>
        <xdr:cNvSpPr/>
      </xdr:nvSpPr>
      <xdr:spPr>
        <a:xfrm>
          <a:off x="13366750" y="10443633"/>
          <a:ext cx="1549400" cy="543982"/>
        </a:xfrm>
        <a:prstGeom prst="roundRect">
          <a:avLst/>
        </a:prstGeom>
      </xdr:spPr>
      <xdr:style>
        <a:lnRef idx="3">
          <a:schemeClr val="lt1"/>
        </a:lnRef>
        <a:fillRef idx="1">
          <a:schemeClr val="accent6"/>
        </a:fillRef>
        <a:effectRef idx="1">
          <a:schemeClr val="accent6"/>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lt1"/>
              </a:solidFill>
              <a:effectLst/>
              <a:latin typeface="+mn-lt"/>
              <a:ea typeface="+mn-ea"/>
              <a:cs typeface="+mn-cs"/>
            </a:rPr>
            <a:t>Non-fossil Fuel #3 (Gaseous)</a:t>
          </a:r>
          <a:endParaRPr lang="en-US">
            <a:effectLst/>
          </a:endParaRPr>
        </a:p>
        <a:p>
          <a:pPr algn="l"/>
          <a:endParaRPr lang="en-US" sz="1100"/>
        </a:p>
      </xdr:txBody>
    </xdr:sp>
    <xdr:clientData/>
  </xdr:twoCellAnchor>
  <xdr:twoCellAnchor>
    <xdr:from>
      <xdr:col>12</xdr:col>
      <xdr:colOff>0</xdr:colOff>
      <xdr:row>27</xdr:row>
      <xdr:rowOff>389466</xdr:rowOff>
    </xdr:from>
    <xdr:to>
      <xdr:col>14</xdr:col>
      <xdr:colOff>330200</xdr:colOff>
      <xdr:row>28</xdr:row>
      <xdr:rowOff>397932</xdr:rowOff>
    </xdr:to>
    <xdr:sp macro="" textlink="">
      <xdr:nvSpPr>
        <xdr:cNvPr id="20" name="Rectangle: Rounded Corners 19">
          <a:extLst>
            <a:ext uri="{FF2B5EF4-FFF2-40B4-BE49-F238E27FC236}">
              <a16:creationId xmlns:a16="http://schemas.microsoft.com/office/drawing/2014/main" id="{4EFDCC06-36EA-49D6-B059-BD1CD322C9B7}"/>
            </a:ext>
          </a:extLst>
        </xdr:cNvPr>
        <xdr:cNvSpPr/>
      </xdr:nvSpPr>
      <xdr:spPr>
        <a:xfrm>
          <a:off x="13366750" y="11597216"/>
          <a:ext cx="1549400" cy="541866"/>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lang="en-US" sz="1100"/>
            <a:t>Fossil</a:t>
          </a:r>
          <a:r>
            <a:rPr lang="en-US" sz="1100" baseline="0"/>
            <a:t> Fuel</a:t>
          </a:r>
          <a:endParaRPr lang="en-US" sz="1100"/>
        </a:p>
      </xdr:txBody>
    </xdr:sp>
    <xdr:clientData/>
  </xdr:twoCellAnchor>
  <xdr:twoCellAnchor>
    <xdr:from>
      <xdr:col>16</xdr:col>
      <xdr:colOff>507999</xdr:colOff>
      <xdr:row>22</xdr:row>
      <xdr:rowOff>0</xdr:rowOff>
    </xdr:from>
    <xdr:to>
      <xdr:col>19</xdr:col>
      <xdr:colOff>499532</xdr:colOff>
      <xdr:row>23</xdr:row>
      <xdr:rowOff>186266</xdr:rowOff>
    </xdr:to>
    <xdr:sp macro="" textlink="">
      <xdr:nvSpPr>
        <xdr:cNvPr id="21" name="Rectangle: Rounded Corners 20">
          <a:extLst>
            <a:ext uri="{FF2B5EF4-FFF2-40B4-BE49-F238E27FC236}">
              <a16:creationId xmlns:a16="http://schemas.microsoft.com/office/drawing/2014/main" id="{7F7CDF2F-5CAA-4C05-B22B-2349261B1E5D}"/>
            </a:ext>
          </a:extLst>
        </xdr:cNvPr>
        <xdr:cNvSpPr/>
      </xdr:nvSpPr>
      <xdr:spPr>
        <a:xfrm>
          <a:off x="16313149" y="8629650"/>
          <a:ext cx="1820333" cy="541866"/>
        </a:xfrm>
        <a:prstGeom prst="roundRect">
          <a:avLst/>
        </a:prstGeom>
      </xdr:spPr>
      <xdr:style>
        <a:lnRef idx="3">
          <a:schemeClr val="lt1"/>
        </a:lnRef>
        <a:fillRef idx="1">
          <a:schemeClr val="accent6"/>
        </a:fillRef>
        <a:effectRef idx="1">
          <a:schemeClr val="accent6"/>
        </a:effectRef>
        <a:fontRef idx="minor">
          <a:schemeClr val="lt1"/>
        </a:fontRef>
      </xdr:style>
      <xdr:txBody>
        <a:bodyPr vertOverflow="clip" horzOverflow="clip" rtlCol="0" anchor="ctr"/>
        <a:lstStyle/>
        <a:p>
          <a:pPr eaLnBrk="1" fontAlgn="auto" latinLnBrk="0" hangingPunct="1"/>
          <a:r>
            <a:rPr lang="en-US" sz="1100">
              <a:solidFill>
                <a:schemeClr val="lt1"/>
              </a:solidFill>
              <a:effectLst/>
              <a:latin typeface="+mn-lt"/>
              <a:ea typeface="+mn-ea"/>
              <a:cs typeface="+mn-cs"/>
            </a:rPr>
            <a:t>Boiler (s) at same</a:t>
          </a:r>
          <a:r>
            <a:rPr lang="en-US" sz="1100" baseline="0">
              <a:solidFill>
                <a:schemeClr val="lt1"/>
              </a:solidFill>
              <a:effectLst/>
              <a:latin typeface="+mn-lt"/>
              <a:ea typeface="+mn-ea"/>
              <a:cs typeface="+mn-cs"/>
            </a:rPr>
            <a:t> steam presesure and efficiency</a:t>
          </a:r>
          <a:endParaRPr lang="en-US">
            <a:effectLst/>
          </a:endParaRPr>
        </a:p>
      </xdr:txBody>
    </xdr:sp>
    <xdr:clientData/>
  </xdr:twoCellAnchor>
  <xdr:twoCellAnchor>
    <xdr:from>
      <xdr:col>16</xdr:col>
      <xdr:colOff>507999</xdr:colOff>
      <xdr:row>24</xdr:row>
      <xdr:rowOff>25400</xdr:rowOff>
    </xdr:from>
    <xdr:to>
      <xdr:col>19</xdr:col>
      <xdr:colOff>499532</xdr:colOff>
      <xdr:row>24</xdr:row>
      <xdr:rowOff>567266</xdr:rowOff>
    </xdr:to>
    <xdr:sp macro="" textlink="">
      <xdr:nvSpPr>
        <xdr:cNvPr id="22" name="Rectangle: Rounded Corners 21">
          <a:extLst>
            <a:ext uri="{FF2B5EF4-FFF2-40B4-BE49-F238E27FC236}">
              <a16:creationId xmlns:a16="http://schemas.microsoft.com/office/drawing/2014/main" id="{2C45F717-0E42-4758-B1E9-8E134E5194E9}"/>
            </a:ext>
          </a:extLst>
        </xdr:cNvPr>
        <xdr:cNvSpPr/>
      </xdr:nvSpPr>
      <xdr:spPr>
        <a:xfrm>
          <a:off x="16313149" y="9544050"/>
          <a:ext cx="1820333" cy="541866"/>
        </a:xfrm>
        <a:prstGeom prst="roundRect">
          <a:avLst/>
        </a:prstGeom>
      </xdr:spPr>
      <xdr:style>
        <a:lnRef idx="3">
          <a:schemeClr val="lt1"/>
        </a:lnRef>
        <a:fillRef idx="1">
          <a:schemeClr val="accent6"/>
        </a:fillRef>
        <a:effectRef idx="1">
          <a:schemeClr val="accent6"/>
        </a:effectRef>
        <a:fontRef idx="minor">
          <a:schemeClr val="lt1"/>
        </a:fontRef>
      </xdr:style>
      <xdr:txBody>
        <a:bodyPr vertOverflow="clip" horzOverflow="clip" rtlCol="0" anchor="ctr"/>
        <a:lstStyle/>
        <a:p>
          <a:pPr eaLnBrk="1" fontAlgn="auto" latinLnBrk="0" hangingPunct="1"/>
          <a:r>
            <a:rPr lang="en-US" sz="1100">
              <a:solidFill>
                <a:schemeClr val="lt1"/>
              </a:solidFill>
              <a:effectLst/>
              <a:latin typeface="+mn-lt"/>
              <a:ea typeface="+mn-ea"/>
              <a:cs typeface="+mn-cs"/>
            </a:rPr>
            <a:t>Boiler (s) at same</a:t>
          </a:r>
          <a:r>
            <a:rPr lang="en-US" sz="1100" baseline="0">
              <a:solidFill>
                <a:schemeClr val="lt1"/>
              </a:solidFill>
              <a:effectLst/>
              <a:latin typeface="+mn-lt"/>
              <a:ea typeface="+mn-ea"/>
              <a:cs typeface="+mn-cs"/>
            </a:rPr>
            <a:t> steam presesure and efficiency</a:t>
          </a:r>
          <a:endParaRPr lang="en-US">
            <a:effectLst/>
          </a:endParaRPr>
        </a:p>
      </xdr:txBody>
    </xdr:sp>
    <xdr:clientData/>
  </xdr:twoCellAnchor>
  <xdr:twoCellAnchor>
    <xdr:from>
      <xdr:col>16</xdr:col>
      <xdr:colOff>507999</xdr:colOff>
      <xdr:row>25</xdr:row>
      <xdr:rowOff>347133</xdr:rowOff>
    </xdr:from>
    <xdr:to>
      <xdr:col>19</xdr:col>
      <xdr:colOff>499532</xdr:colOff>
      <xdr:row>26</xdr:row>
      <xdr:rowOff>313265</xdr:rowOff>
    </xdr:to>
    <xdr:sp macro="" textlink="">
      <xdr:nvSpPr>
        <xdr:cNvPr id="23" name="Rectangle: Rounded Corners 22">
          <a:extLst>
            <a:ext uri="{FF2B5EF4-FFF2-40B4-BE49-F238E27FC236}">
              <a16:creationId xmlns:a16="http://schemas.microsoft.com/office/drawing/2014/main" id="{745958A6-B828-4886-8F42-DFC08F28991C}"/>
            </a:ext>
          </a:extLst>
        </xdr:cNvPr>
        <xdr:cNvSpPr/>
      </xdr:nvSpPr>
      <xdr:spPr>
        <a:xfrm>
          <a:off x="16313149" y="10443633"/>
          <a:ext cx="1820333" cy="543982"/>
        </a:xfrm>
        <a:prstGeom prst="roundRect">
          <a:avLst/>
        </a:prstGeom>
      </xdr:spPr>
      <xdr:style>
        <a:lnRef idx="3">
          <a:schemeClr val="lt1"/>
        </a:lnRef>
        <a:fillRef idx="1">
          <a:schemeClr val="accent6"/>
        </a:fillRef>
        <a:effectRef idx="1">
          <a:schemeClr val="accent6"/>
        </a:effectRef>
        <a:fontRef idx="minor">
          <a:schemeClr val="lt1"/>
        </a:fontRef>
      </xdr:style>
      <xdr:txBody>
        <a:bodyPr vertOverflow="clip" horzOverflow="clip" rtlCol="0" anchor="t"/>
        <a:lstStyle/>
        <a:p>
          <a:pPr eaLnBrk="1" fontAlgn="auto" latinLnBrk="0" hangingPunct="1"/>
          <a:r>
            <a:rPr lang="en-US" sz="1100">
              <a:solidFill>
                <a:schemeClr val="lt1"/>
              </a:solidFill>
              <a:effectLst/>
              <a:latin typeface="+mn-lt"/>
              <a:ea typeface="+mn-ea"/>
              <a:cs typeface="+mn-cs"/>
            </a:rPr>
            <a:t>Boiler (s) at same</a:t>
          </a:r>
          <a:r>
            <a:rPr lang="en-US" sz="1100" baseline="0">
              <a:solidFill>
                <a:schemeClr val="lt1"/>
              </a:solidFill>
              <a:effectLst/>
              <a:latin typeface="+mn-lt"/>
              <a:ea typeface="+mn-ea"/>
              <a:cs typeface="+mn-cs"/>
            </a:rPr>
            <a:t> steam presesure and efficiency</a:t>
          </a:r>
          <a:endParaRPr lang="en-US">
            <a:effectLst/>
          </a:endParaRPr>
        </a:p>
        <a:p>
          <a:pPr algn="l"/>
          <a:endParaRPr lang="en-US" sz="1100"/>
        </a:p>
      </xdr:txBody>
    </xdr:sp>
    <xdr:clientData/>
  </xdr:twoCellAnchor>
  <xdr:twoCellAnchor>
    <xdr:from>
      <xdr:col>16</xdr:col>
      <xdr:colOff>507999</xdr:colOff>
      <xdr:row>27</xdr:row>
      <xdr:rowOff>389466</xdr:rowOff>
    </xdr:from>
    <xdr:to>
      <xdr:col>19</xdr:col>
      <xdr:colOff>499532</xdr:colOff>
      <xdr:row>28</xdr:row>
      <xdr:rowOff>397932</xdr:rowOff>
    </xdr:to>
    <xdr:sp macro="" textlink="">
      <xdr:nvSpPr>
        <xdr:cNvPr id="24" name="Rectangle: Rounded Corners 23">
          <a:extLst>
            <a:ext uri="{FF2B5EF4-FFF2-40B4-BE49-F238E27FC236}">
              <a16:creationId xmlns:a16="http://schemas.microsoft.com/office/drawing/2014/main" id="{2FB8CF3C-B30B-4E10-91A6-99F7EFA2408C}"/>
            </a:ext>
          </a:extLst>
        </xdr:cNvPr>
        <xdr:cNvSpPr/>
      </xdr:nvSpPr>
      <xdr:spPr>
        <a:xfrm>
          <a:off x="16313149" y="11597216"/>
          <a:ext cx="1820333" cy="541866"/>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lt1"/>
              </a:solidFill>
              <a:effectLst/>
              <a:latin typeface="+mn-lt"/>
              <a:ea typeface="+mn-ea"/>
              <a:cs typeface="+mn-cs"/>
            </a:rPr>
            <a:t>Boiler (s) at same</a:t>
          </a:r>
          <a:r>
            <a:rPr lang="en-US" sz="1100" baseline="0">
              <a:solidFill>
                <a:schemeClr val="lt1"/>
              </a:solidFill>
              <a:effectLst/>
              <a:latin typeface="+mn-lt"/>
              <a:ea typeface="+mn-ea"/>
              <a:cs typeface="+mn-cs"/>
            </a:rPr>
            <a:t> steam presesure and efficiency</a:t>
          </a:r>
          <a:endParaRPr lang="en-US">
            <a:effectLst/>
          </a:endParaRPr>
        </a:p>
      </xdr:txBody>
    </xdr:sp>
    <xdr:clientData/>
  </xdr:twoCellAnchor>
  <xdr:twoCellAnchor>
    <xdr:from>
      <xdr:col>23</xdr:col>
      <xdr:colOff>541867</xdr:colOff>
      <xdr:row>24</xdr:row>
      <xdr:rowOff>279400</xdr:rowOff>
    </xdr:from>
    <xdr:to>
      <xdr:col>26</xdr:col>
      <xdr:colOff>262467</xdr:colOff>
      <xdr:row>25</xdr:row>
      <xdr:rowOff>567267</xdr:rowOff>
    </xdr:to>
    <xdr:sp macro="" textlink="">
      <xdr:nvSpPr>
        <xdr:cNvPr id="25" name="Rectangle: Rounded Corners 24">
          <a:extLst>
            <a:ext uri="{FF2B5EF4-FFF2-40B4-BE49-F238E27FC236}">
              <a16:creationId xmlns:a16="http://schemas.microsoft.com/office/drawing/2014/main" id="{D2060321-8F5B-411A-8DFE-4CD19015B1ED}"/>
            </a:ext>
          </a:extLst>
        </xdr:cNvPr>
        <xdr:cNvSpPr/>
      </xdr:nvSpPr>
      <xdr:spPr>
        <a:xfrm>
          <a:off x="20614217" y="9798050"/>
          <a:ext cx="1549400" cy="865717"/>
        </a:xfrm>
        <a:prstGeom prst="roundRect">
          <a:avLst/>
        </a:prstGeom>
      </xdr:spPr>
      <xdr:style>
        <a:lnRef idx="3">
          <a:schemeClr val="lt1"/>
        </a:lnRef>
        <a:fillRef idx="1">
          <a:schemeClr val="accent6"/>
        </a:fillRef>
        <a:effectRef idx="1">
          <a:schemeClr val="accent6"/>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lt1"/>
              </a:solidFill>
              <a:effectLst/>
              <a:latin typeface="+mn-lt"/>
              <a:ea typeface="+mn-ea"/>
              <a:cs typeface="+mn-cs"/>
            </a:rPr>
            <a:t>Turbine - Generator Set</a:t>
          </a:r>
        </a:p>
      </xdr:txBody>
    </xdr:sp>
    <xdr:clientData/>
  </xdr:twoCellAnchor>
  <xdr:twoCellAnchor>
    <xdr:from>
      <xdr:col>19</xdr:col>
      <xdr:colOff>482600</xdr:colOff>
      <xdr:row>22</xdr:row>
      <xdr:rowOff>270933</xdr:rowOff>
    </xdr:from>
    <xdr:to>
      <xdr:col>23</xdr:col>
      <xdr:colOff>541867</xdr:colOff>
      <xdr:row>25</xdr:row>
      <xdr:rowOff>135467</xdr:rowOff>
    </xdr:to>
    <xdr:cxnSp macro="">
      <xdr:nvCxnSpPr>
        <xdr:cNvPr id="26" name="Connector: Elbow 25">
          <a:extLst>
            <a:ext uri="{FF2B5EF4-FFF2-40B4-BE49-F238E27FC236}">
              <a16:creationId xmlns:a16="http://schemas.microsoft.com/office/drawing/2014/main" id="{AC1100AB-8E6B-4901-9DAE-A90504D57E32}"/>
            </a:ext>
          </a:extLst>
        </xdr:cNvPr>
        <xdr:cNvCxnSpPr>
          <a:endCxn id="25" idx="1"/>
        </xdr:cNvCxnSpPr>
      </xdr:nvCxnSpPr>
      <xdr:spPr>
        <a:xfrm>
          <a:off x="18116550" y="8900583"/>
          <a:ext cx="2497667" cy="1331384"/>
        </a:xfrm>
        <a:prstGeom prst="bentConnector3">
          <a:avLst/>
        </a:prstGeom>
        <a:ln w="381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482600</xdr:colOff>
      <xdr:row>25</xdr:row>
      <xdr:rowOff>135467</xdr:rowOff>
    </xdr:from>
    <xdr:to>
      <xdr:col>23</xdr:col>
      <xdr:colOff>541867</xdr:colOff>
      <xdr:row>26</xdr:row>
      <xdr:rowOff>42332</xdr:rowOff>
    </xdr:to>
    <xdr:cxnSp macro="">
      <xdr:nvCxnSpPr>
        <xdr:cNvPr id="27" name="Connector: Elbow 26">
          <a:extLst>
            <a:ext uri="{FF2B5EF4-FFF2-40B4-BE49-F238E27FC236}">
              <a16:creationId xmlns:a16="http://schemas.microsoft.com/office/drawing/2014/main" id="{AC20F59A-9CF2-403E-BE2C-5C18D06F6F73}"/>
            </a:ext>
          </a:extLst>
        </xdr:cNvPr>
        <xdr:cNvCxnSpPr>
          <a:endCxn id="25" idx="1"/>
        </xdr:cNvCxnSpPr>
      </xdr:nvCxnSpPr>
      <xdr:spPr>
        <a:xfrm flipV="1">
          <a:off x="18116550" y="10231967"/>
          <a:ext cx="2497667" cy="484715"/>
        </a:xfrm>
        <a:prstGeom prst="bentConnector3">
          <a:avLst>
            <a:gd name="adj1" fmla="val 50000"/>
          </a:avLst>
        </a:prstGeom>
        <a:ln w="381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482600</xdr:colOff>
      <xdr:row>25</xdr:row>
      <xdr:rowOff>135467</xdr:rowOff>
    </xdr:from>
    <xdr:to>
      <xdr:col>23</xdr:col>
      <xdr:colOff>541867</xdr:colOff>
      <xdr:row>28</xdr:row>
      <xdr:rowOff>126999</xdr:rowOff>
    </xdr:to>
    <xdr:cxnSp macro="">
      <xdr:nvCxnSpPr>
        <xdr:cNvPr id="28" name="Connector: Elbow 27">
          <a:extLst>
            <a:ext uri="{FF2B5EF4-FFF2-40B4-BE49-F238E27FC236}">
              <a16:creationId xmlns:a16="http://schemas.microsoft.com/office/drawing/2014/main" id="{A5F80B1D-6224-4E47-8E7A-A32DA6D4FEBA}"/>
            </a:ext>
          </a:extLst>
        </xdr:cNvPr>
        <xdr:cNvCxnSpPr>
          <a:endCxn id="25" idx="1"/>
        </xdr:cNvCxnSpPr>
      </xdr:nvCxnSpPr>
      <xdr:spPr>
        <a:xfrm flipV="1">
          <a:off x="18116550" y="10231967"/>
          <a:ext cx="2497667" cy="1636182"/>
        </a:xfrm>
        <a:prstGeom prst="bentConnector3">
          <a:avLst>
            <a:gd name="adj1" fmla="val 50000"/>
          </a:avLst>
        </a:prstGeom>
        <a:ln w="381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482600</xdr:colOff>
      <xdr:row>24</xdr:row>
      <xdr:rowOff>296333</xdr:rowOff>
    </xdr:from>
    <xdr:to>
      <xdr:col>21</xdr:col>
      <xdr:colOff>516466</xdr:colOff>
      <xdr:row>24</xdr:row>
      <xdr:rowOff>296333</xdr:rowOff>
    </xdr:to>
    <xdr:cxnSp macro="">
      <xdr:nvCxnSpPr>
        <xdr:cNvPr id="29" name="Straight Connector 28">
          <a:extLst>
            <a:ext uri="{FF2B5EF4-FFF2-40B4-BE49-F238E27FC236}">
              <a16:creationId xmlns:a16="http://schemas.microsoft.com/office/drawing/2014/main" id="{093A25E1-5AF5-491F-A3F3-DE4B1662F474}"/>
            </a:ext>
          </a:extLst>
        </xdr:cNvPr>
        <xdr:cNvCxnSpPr/>
      </xdr:nvCxnSpPr>
      <xdr:spPr>
        <a:xfrm>
          <a:off x="18116550" y="9814983"/>
          <a:ext cx="1253066" cy="0"/>
        </a:xfrm>
        <a:prstGeom prst="line">
          <a:avLst/>
        </a:prstGeom>
        <a:ln w="381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330200</xdr:colOff>
      <xdr:row>22</xdr:row>
      <xdr:rowOff>270933</xdr:rowOff>
    </xdr:from>
    <xdr:to>
      <xdr:col>16</xdr:col>
      <xdr:colOff>507999</xdr:colOff>
      <xdr:row>22</xdr:row>
      <xdr:rowOff>270933</xdr:rowOff>
    </xdr:to>
    <xdr:cxnSp macro="">
      <xdr:nvCxnSpPr>
        <xdr:cNvPr id="30" name="Straight Connector 29">
          <a:extLst>
            <a:ext uri="{FF2B5EF4-FFF2-40B4-BE49-F238E27FC236}">
              <a16:creationId xmlns:a16="http://schemas.microsoft.com/office/drawing/2014/main" id="{8340E3AE-B7E1-460C-9AD3-323889245493}"/>
            </a:ext>
          </a:extLst>
        </xdr:cNvPr>
        <xdr:cNvCxnSpPr>
          <a:stCxn id="17" idx="3"/>
          <a:endCxn id="21" idx="1"/>
        </xdr:cNvCxnSpPr>
      </xdr:nvCxnSpPr>
      <xdr:spPr>
        <a:xfrm>
          <a:off x="14916150" y="8900583"/>
          <a:ext cx="1396999" cy="0"/>
        </a:xfrm>
        <a:prstGeom prst="line">
          <a:avLst/>
        </a:prstGeom>
        <a:ln w="381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330200</xdr:colOff>
      <xdr:row>24</xdr:row>
      <xdr:rowOff>296333</xdr:rowOff>
    </xdr:from>
    <xdr:to>
      <xdr:col>16</xdr:col>
      <xdr:colOff>507999</xdr:colOff>
      <xdr:row>24</xdr:row>
      <xdr:rowOff>296333</xdr:rowOff>
    </xdr:to>
    <xdr:cxnSp macro="">
      <xdr:nvCxnSpPr>
        <xdr:cNvPr id="31" name="Straight Connector 30">
          <a:extLst>
            <a:ext uri="{FF2B5EF4-FFF2-40B4-BE49-F238E27FC236}">
              <a16:creationId xmlns:a16="http://schemas.microsoft.com/office/drawing/2014/main" id="{6A4FFF60-FA58-4199-AFC7-7AD762A7BDDC}"/>
            </a:ext>
          </a:extLst>
        </xdr:cNvPr>
        <xdr:cNvCxnSpPr>
          <a:stCxn id="18" idx="3"/>
          <a:endCxn id="22" idx="1"/>
        </xdr:cNvCxnSpPr>
      </xdr:nvCxnSpPr>
      <xdr:spPr>
        <a:xfrm>
          <a:off x="14916150" y="9814983"/>
          <a:ext cx="1396999" cy="0"/>
        </a:xfrm>
        <a:prstGeom prst="line">
          <a:avLst/>
        </a:prstGeom>
        <a:ln w="381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330200</xdr:colOff>
      <xdr:row>26</xdr:row>
      <xdr:rowOff>42332</xdr:rowOff>
    </xdr:from>
    <xdr:to>
      <xdr:col>16</xdr:col>
      <xdr:colOff>507999</xdr:colOff>
      <xdr:row>26</xdr:row>
      <xdr:rowOff>42332</xdr:rowOff>
    </xdr:to>
    <xdr:cxnSp macro="">
      <xdr:nvCxnSpPr>
        <xdr:cNvPr id="32" name="Straight Connector 31">
          <a:extLst>
            <a:ext uri="{FF2B5EF4-FFF2-40B4-BE49-F238E27FC236}">
              <a16:creationId xmlns:a16="http://schemas.microsoft.com/office/drawing/2014/main" id="{147C5FC8-AE47-4D2D-BF85-DC5CDBDBCE84}"/>
            </a:ext>
          </a:extLst>
        </xdr:cNvPr>
        <xdr:cNvCxnSpPr>
          <a:stCxn id="19" idx="3"/>
          <a:endCxn id="23" idx="1"/>
        </xdr:cNvCxnSpPr>
      </xdr:nvCxnSpPr>
      <xdr:spPr>
        <a:xfrm>
          <a:off x="14916150" y="10716682"/>
          <a:ext cx="1396999" cy="0"/>
        </a:xfrm>
        <a:prstGeom prst="line">
          <a:avLst/>
        </a:prstGeom>
        <a:ln w="381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330200</xdr:colOff>
      <xdr:row>28</xdr:row>
      <xdr:rowOff>126999</xdr:rowOff>
    </xdr:from>
    <xdr:to>
      <xdr:col>16</xdr:col>
      <xdr:colOff>507999</xdr:colOff>
      <xdr:row>28</xdr:row>
      <xdr:rowOff>126999</xdr:rowOff>
    </xdr:to>
    <xdr:cxnSp macro="">
      <xdr:nvCxnSpPr>
        <xdr:cNvPr id="33" name="Straight Connector 32">
          <a:extLst>
            <a:ext uri="{FF2B5EF4-FFF2-40B4-BE49-F238E27FC236}">
              <a16:creationId xmlns:a16="http://schemas.microsoft.com/office/drawing/2014/main" id="{A121B193-3672-44C1-96D7-B90B8F92C6AD}"/>
            </a:ext>
          </a:extLst>
        </xdr:cNvPr>
        <xdr:cNvCxnSpPr>
          <a:stCxn id="20" idx="3"/>
          <a:endCxn id="24" idx="1"/>
        </xdr:cNvCxnSpPr>
      </xdr:nvCxnSpPr>
      <xdr:spPr>
        <a:xfrm>
          <a:off x="14916150" y="11868149"/>
          <a:ext cx="1396999" cy="0"/>
        </a:xfrm>
        <a:prstGeom prst="line">
          <a:avLst/>
        </a:prstGeom>
        <a:ln w="381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262467</xdr:colOff>
      <xdr:row>25</xdr:row>
      <xdr:rowOff>135467</xdr:rowOff>
    </xdr:from>
    <xdr:to>
      <xdr:col>28</xdr:col>
      <xdr:colOff>347133</xdr:colOff>
      <xdr:row>25</xdr:row>
      <xdr:rowOff>135469</xdr:rowOff>
    </xdr:to>
    <xdr:cxnSp macro="">
      <xdr:nvCxnSpPr>
        <xdr:cNvPr id="34" name="Straight Arrow Connector 33">
          <a:extLst>
            <a:ext uri="{FF2B5EF4-FFF2-40B4-BE49-F238E27FC236}">
              <a16:creationId xmlns:a16="http://schemas.microsoft.com/office/drawing/2014/main" id="{1D383C53-C670-4382-BD46-CD45E9267BE6}"/>
            </a:ext>
          </a:extLst>
        </xdr:cNvPr>
        <xdr:cNvCxnSpPr>
          <a:stCxn id="25" idx="3"/>
        </xdr:cNvCxnSpPr>
      </xdr:nvCxnSpPr>
      <xdr:spPr>
        <a:xfrm>
          <a:off x="22163617" y="10231967"/>
          <a:ext cx="1303866" cy="2"/>
        </a:xfrm>
        <a:prstGeom prst="straightConnector1">
          <a:avLst/>
        </a:prstGeom>
        <a:ln w="5715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423333</xdr:colOff>
      <xdr:row>24</xdr:row>
      <xdr:rowOff>338667</xdr:rowOff>
    </xdr:from>
    <xdr:to>
      <xdr:col>27</xdr:col>
      <xdr:colOff>601132</xdr:colOff>
      <xdr:row>24</xdr:row>
      <xdr:rowOff>558801</xdr:rowOff>
    </xdr:to>
    <xdr:sp macro="" textlink="">
      <xdr:nvSpPr>
        <xdr:cNvPr id="35" name="TextBox 34">
          <a:extLst>
            <a:ext uri="{FF2B5EF4-FFF2-40B4-BE49-F238E27FC236}">
              <a16:creationId xmlns:a16="http://schemas.microsoft.com/office/drawing/2014/main" id="{DD78088A-F5EC-4D68-96D6-C7A51F5E825C}"/>
            </a:ext>
          </a:extLst>
        </xdr:cNvPr>
        <xdr:cNvSpPr txBox="1"/>
      </xdr:nvSpPr>
      <xdr:spPr>
        <a:xfrm>
          <a:off x="22324483" y="9857317"/>
          <a:ext cx="787399" cy="2201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Electricity</a:t>
          </a:r>
        </a:p>
      </xdr:txBody>
    </xdr:sp>
    <xdr:clientData/>
  </xdr:twoCellAnchor>
  <xdr:twoCellAnchor>
    <xdr:from>
      <xdr:col>22</xdr:col>
      <xdr:colOff>237067</xdr:colOff>
      <xdr:row>24</xdr:row>
      <xdr:rowOff>364066</xdr:rowOff>
    </xdr:from>
    <xdr:to>
      <xdr:col>23</xdr:col>
      <xdr:colOff>414866</xdr:colOff>
      <xdr:row>25</xdr:row>
      <xdr:rowOff>8467</xdr:rowOff>
    </xdr:to>
    <xdr:sp macro="" textlink="">
      <xdr:nvSpPr>
        <xdr:cNvPr id="36" name="TextBox 35">
          <a:extLst>
            <a:ext uri="{FF2B5EF4-FFF2-40B4-BE49-F238E27FC236}">
              <a16:creationId xmlns:a16="http://schemas.microsoft.com/office/drawing/2014/main" id="{2746141D-ED55-44B3-A9F8-B4F2EC7055F9}"/>
            </a:ext>
          </a:extLst>
        </xdr:cNvPr>
        <xdr:cNvSpPr txBox="1"/>
      </xdr:nvSpPr>
      <xdr:spPr>
        <a:xfrm>
          <a:off x="19699817" y="9882716"/>
          <a:ext cx="787399" cy="2222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Steam</a:t>
          </a:r>
        </a:p>
      </xdr:txBody>
    </xdr:sp>
    <xdr:clientData/>
  </xdr:twoCellAnchor>
  <xdr:twoCellAnchor>
    <xdr:from>
      <xdr:col>15</xdr:col>
      <xdr:colOff>127003</xdr:colOff>
      <xdr:row>21</xdr:row>
      <xdr:rowOff>651933</xdr:rowOff>
    </xdr:from>
    <xdr:to>
      <xdr:col>16</xdr:col>
      <xdr:colOff>160869</xdr:colOff>
      <xdr:row>22</xdr:row>
      <xdr:rowOff>313267</xdr:rowOff>
    </xdr:to>
    <xdr:sp macro="" textlink="">
      <xdr:nvSpPr>
        <xdr:cNvPr id="37" name="TextBox 36">
          <a:extLst>
            <a:ext uri="{FF2B5EF4-FFF2-40B4-BE49-F238E27FC236}">
              <a16:creationId xmlns:a16="http://schemas.microsoft.com/office/drawing/2014/main" id="{80E97F32-AA1A-470D-BB27-75E7DCD48431}"/>
            </a:ext>
          </a:extLst>
        </xdr:cNvPr>
        <xdr:cNvSpPr txBox="1"/>
      </xdr:nvSpPr>
      <xdr:spPr>
        <a:xfrm>
          <a:off x="15322553" y="8456083"/>
          <a:ext cx="643466" cy="4868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Fuel Input</a:t>
          </a:r>
        </a:p>
      </xdr:txBody>
    </xdr:sp>
    <xdr:clientData/>
  </xdr:twoCellAnchor>
  <xdr:twoCellAnchor>
    <xdr:from>
      <xdr:col>15</xdr:col>
      <xdr:colOff>127003</xdr:colOff>
      <xdr:row>23</xdr:row>
      <xdr:rowOff>381000</xdr:rowOff>
    </xdr:from>
    <xdr:to>
      <xdr:col>16</xdr:col>
      <xdr:colOff>160869</xdr:colOff>
      <xdr:row>24</xdr:row>
      <xdr:rowOff>338667</xdr:rowOff>
    </xdr:to>
    <xdr:sp macro="" textlink="">
      <xdr:nvSpPr>
        <xdr:cNvPr id="38" name="TextBox 37">
          <a:extLst>
            <a:ext uri="{FF2B5EF4-FFF2-40B4-BE49-F238E27FC236}">
              <a16:creationId xmlns:a16="http://schemas.microsoft.com/office/drawing/2014/main" id="{48F88043-7EA5-4FD6-ADE3-B0F97FC5A392}"/>
            </a:ext>
          </a:extLst>
        </xdr:cNvPr>
        <xdr:cNvSpPr txBox="1"/>
      </xdr:nvSpPr>
      <xdr:spPr>
        <a:xfrm>
          <a:off x="15322553" y="9366250"/>
          <a:ext cx="643466" cy="4910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Fuel Input</a:t>
          </a:r>
        </a:p>
      </xdr:txBody>
    </xdr:sp>
    <xdr:clientData/>
  </xdr:twoCellAnchor>
  <xdr:twoCellAnchor>
    <xdr:from>
      <xdr:col>15</xdr:col>
      <xdr:colOff>127003</xdr:colOff>
      <xdr:row>25</xdr:row>
      <xdr:rowOff>160867</xdr:rowOff>
    </xdr:from>
    <xdr:to>
      <xdr:col>16</xdr:col>
      <xdr:colOff>160869</xdr:colOff>
      <xdr:row>26</xdr:row>
      <xdr:rowOff>76200</xdr:rowOff>
    </xdr:to>
    <xdr:sp macro="" textlink="">
      <xdr:nvSpPr>
        <xdr:cNvPr id="39" name="TextBox 38">
          <a:extLst>
            <a:ext uri="{FF2B5EF4-FFF2-40B4-BE49-F238E27FC236}">
              <a16:creationId xmlns:a16="http://schemas.microsoft.com/office/drawing/2014/main" id="{D75981CA-BA2D-4367-B34E-0D68A56D7C0F}"/>
            </a:ext>
          </a:extLst>
        </xdr:cNvPr>
        <xdr:cNvSpPr txBox="1"/>
      </xdr:nvSpPr>
      <xdr:spPr>
        <a:xfrm>
          <a:off x="15322553" y="10257367"/>
          <a:ext cx="643466" cy="4931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Fuel Input</a:t>
          </a:r>
        </a:p>
      </xdr:txBody>
    </xdr:sp>
    <xdr:clientData/>
  </xdr:twoCellAnchor>
  <xdr:twoCellAnchor>
    <xdr:from>
      <xdr:col>15</xdr:col>
      <xdr:colOff>127003</xdr:colOff>
      <xdr:row>27</xdr:row>
      <xdr:rowOff>220133</xdr:rowOff>
    </xdr:from>
    <xdr:to>
      <xdr:col>16</xdr:col>
      <xdr:colOff>160869</xdr:colOff>
      <xdr:row>28</xdr:row>
      <xdr:rowOff>177800</xdr:rowOff>
    </xdr:to>
    <xdr:sp macro="" textlink="">
      <xdr:nvSpPr>
        <xdr:cNvPr id="40" name="TextBox 39">
          <a:extLst>
            <a:ext uri="{FF2B5EF4-FFF2-40B4-BE49-F238E27FC236}">
              <a16:creationId xmlns:a16="http://schemas.microsoft.com/office/drawing/2014/main" id="{5620E609-F543-420F-8A1D-41D51C14310E}"/>
            </a:ext>
          </a:extLst>
        </xdr:cNvPr>
        <xdr:cNvSpPr txBox="1"/>
      </xdr:nvSpPr>
      <xdr:spPr>
        <a:xfrm>
          <a:off x="15322553" y="11427883"/>
          <a:ext cx="643466" cy="4910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Fuel Input</a:t>
          </a:r>
        </a:p>
      </xdr:txBody>
    </xdr:sp>
    <xdr:clientData/>
  </xdr:twoCellAnchor>
  <xdr:twoCellAnchor>
    <xdr:from>
      <xdr:col>31</xdr:col>
      <xdr:colOff>6804</xdr:colOff>
      <xdr:row>35</xdr:row>
      <xdr:rowOff>0</xdr:rowOff>
    </xdr:from>
    <xdr:to>
      <xdr:col>32</xdr:col>
      <xdr:colOff>184602</xdr:colOff>
      <xdr:row>35</xdr:row>
      <xdr:rowOff>0</xdr:rowOff>
    </xdr:to>
    <xdr:sp macro="" textlink="">
      <xdr:nvSpPr>
        <xdr:cNvPr id="90" name="TextBox 89">
          <a:extLst>
            <a:ext uri="{FF2B5EF4-FFF2-40B4-BE49-F238E27FC236}">
              <a16:creationId xmlns:a16="http://schemas.microsoft.com/office/drawing/2014/main" id="{95D70FED-081F-459E-8EEA-74B547795B0F}"/>
            </a:ext>
          </a:extLst>
        </xdr:cNvPr>
        <xdr:cNvSpPr txBox="1"/>
      </xdr:nvSpPr>
      <xdr:spPr>
        <a:xfrm>
          <a:off x="25286154" y="17162009"/>
          <a:ext cx="787398" cy="417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Electricity</a:t>
          </a:r>
        </a:p>
      </xdr:txBody>
    </xdr:sp>
    <xdr:clientData/>
  </xdr:twoCellAnchor>
  <xdr:twoCellAnchor>
    <xdr:from>
      <xdr:col>11</xdr:col>
      <xdr:colOff>730250</xdr:colOff>
      <xdr:row>43</xdr:row>
      <xdr:rowOff>277812</xdr:rowOff>
    </xdr:from>
    <xdr:to>
      <xdr:col>14</xdr:col>
      <xdr:colOff>450850</xdr:colOff>
      <xdr:row>44</xdr:row>
      <xdr:rowOff>229656</xdr:rowOff>
    </xdr:to>
    <xdr:sp macro="" textlink="">
      <xdr:nvSpPr>
        <xdr:cNvPr id="109" name="Rectangle: Rounded Corners 108">
          <a:extLst>
            <a:ext uri="{FF2B5EF4-FFF2-40B4-BE49-F238E27FC236}">
              <a16:creationId xmlns:a16="http://schemas.microsoft.com/office/drawing/2014/main" id="{2AD5FD59-A1BE-42C3-8F1E-299D34042BA5}"/>
            </a:ext>
          </a:extLst>
        </xdr:cNvPr>
        <xdr:cNvSpPr/>
      </xdr:nvSpPr>
      <xdr:spPr>
        <a:xfrm>
          <a:off x="13628688" y="17859375"/>
          <a:ext cx="1744662" cy="451906"/>
        </a:xfrm>
        <a:prstGeom prst="roundRect">
          <a:avLst/>
        </a:prstGeom>
      </xdr:spPr>
      <xdr:style>
        <a:lnRef idx="3">
          <a:schemeClr val="lt1"/>
        </a:lnRef>
        <a:fillRef idx="1">
          <a:schemeClr val="accent6"/>
        </a:fillRef>
        <a:effectRef idx="1">
          <a:schemeClr val="accent6"/>
        </a:effectRef>
        <a:fontRef idx="minor">
          <a:schemeClr val="lt1"/>
        </a:fontRef>
      </xdr:style>
      <xdr:txBody>
        <a:bodyPr vertOverflow="clip" horzOverflow="clip" rtlCol="0" anchor="ctr"/>
        <a:lstStyle/>
        <a:p>
          <a:pPr algn="l"/>
          <a:r>
            <a:rPr lang="en-US" sz="1100"/>
            <a:t>Non-fossil Fuel #1 (Solid)</a:t>
          </a:r>
        </a:p>
      </xdr:txBody>
    </xdr:sp>
    <xdr:clientData/>
  </xdr:twoCellAnchor>
  <xdr:twoCellAnchor>
    <xdr:from>
      <xdr:col>12</xdr:col>
      <xdr:colOff>0</xdr:colOff>
      <xdr:row>45</xdr:row>
      <xdr:rowOff>309562</xdr:rowOff>
    </xdr:from>
    <xdr:to>
      <xdr:col>14</xdr:col>
      <xdr:colOff>466725</xdr:colOff>
      <xdr:row>46</xdr:row>
      <xdr:rowOff>329669</xdr:rowOff>
    </xdr:to>
    <xdr:sp macro="" textlink="">
      <xdr:nvSpPr>
        <xdr:cNvPr id="110" name="Rectangle: Rounded Corners 109">
          <a:extLst>
            <a:ext uri="{FF2B5EF4-FFF2-40B4-BE49-F238E27FC236}">
              <a16:creationId xmlns:a16="http://schemas.microsoft.com/office/drawing/2014/main" id="{FD05AAA9-7A43-4051-8BDD-51DA0508EF7F}"/>
            </a:ext>
          </a:extLst>
        </xdr:cNvPr>
        <xdr:cNvSpPr/>
      </xdr:nvSpPr>
      <xdr:spPr>
        <a:xfrm>
          <a:off x="13644563" y="18621375"/>
          <a:ext cx="1744662" cy="551919"/>
        </a:xfrm>
        <a:prstGeom prst="roundRect">
          <a:avLst/>
        </a:prstGeom>
      </xdr:spPr>
      <xdr:style>
        <a:lnRef idx="3">
          <a:schemeClr val="lt1"/>
        </a:lnRef>
        <a:fillRef idx="1">
          <a:schemeClr val="accent6"/>
        </a:fillRef>
        <a:effectRef idx="1">
          <a:schemeClr val="accent6"/>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lt1"/>
              </a:solidFill>
              <a:effectLst/>
              <a:latin typeface="+mn-lt"/>
              <a:ea typeface="+mn-ea"/>
              <a:cs typeface="+mn-cs"/>
            </a:rPr>
            <a:t>Non-fossil Fuel #1 (Liquid)</a:t>
          </a:r>
          <a:endParaRPr lang="en-US" sz="1100"/>
        </a:p>
      </xdr:txBody>
    </xdr:sp>
    <xdr:clientData/>
  </xdr:twoCellAnchor>
  <xdr:twoCellAnchor>
    <xdr:from>
      <xdr:col>12</xdr:col>
      <xdr:colOff>0</xdr:colOff>
      <xdr:row>47</xdr:row>
      <xdr:rowOff>329670</xdr:rowOff>
    </xdr:from>
    <xdr:to>
      <xdr:col>14</xdr:col>
      <xdr:colOff>466725</xdr:colOff>
      <xdr:row>48</xdr:row>
      <xdr:rowOff>476250</xdr:rowOff>
    </xdr:to>
    <xdr:sp macro="" textlink="">
      <xdr:nvSpPr>
        <xdr:cNvPr id="111" name="Rectangle: Rounded Corners 110">
          <a:extLst>
            <a:ext uri="{FF2B5EF4-FFF2-40B4-BE49-F238E27FC236}">
              <a16:creationId xmlns:a16="http://schemas.microsoft.com/office/drawing/2014/main" id="{562B0A06-4240-4784-8E2B-D856EF1ABF4B}"/>
            </a:ext>
          </a:extLst>
        </xdr:cNvPr>
        <xdr:cNvSpPr/>
      </xdr:nvSpPr>
      <xdr:spPr>
        <a:xfrm>
          <a:off x="13644563" y="19705108"/>
          <a:ext cx="1744662" cy="503767"/>
        </a:xfrm>
        <a:prstGeom prst="roundRect">
          <a:avLst/>
        </a:prstGeom>
      </xdr:spPr>
      <xdr:style>
        <a:lnRef idx="3">
          <a:schemeClr val="lt1"/>
        </a:lnRef>
        <a:fillRef idx="1">
          <a:schemeClr val="accent6"/>
        </a:fillRef>
        <a:effectRef idx="1">
          <a:schemeClr val="accent6"/>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lt1"/>
              </a:solidFill>
              <a:effectLst/>
              <a:latin typeface="+mn-lt"/>
              <a:ea typeface="+mn-ea"/>
              <a:cs typeface="+mn-cs"/>
            </a:rPr>
            <a:t>Non-fossil Fuel #3 (Gaseous)</a:t>
          </a:r>
          <a:endParaRPr lang="en-US">
            <a:effectLst/>
          </a:endParaRPr>
        </a:p>
        <a:p>
          <a:pPr algn="l"/>
          <a:endParaRPr lang="en-US" sz="1100"/>
        </a:p>
      </xdr:txBody>
    </xdr:sp>
    <xdr:clientData/>
  </xdr:twoCellAnchor>
  <xdr:twoCellAnchor>
    <xdr:from>
      <xdr:col>12</xdr:col>
      <xdr:colOff>0</xdr:colOff>
      <xdr:row>50</xdr:row>
      <xdr:rowOff>1</xdr:rowOff>
    </xdr:from>
    <xdr:to>
      <xdr:col>14</xdr:col>
      <xdr:colOff>466725</xdr:colOff>
      <xdr:row>50</xdr:row>
      <xdr:rowOff>381000</xdr:rowOff>
    </xdr:to>
    <xdr:sp macro="" textlink="">
      <xdr:nvSpPr>
        <xdr:cNvPr id="112" name="Rectangle: Rounded Corners 111">
          <a:extLst>
            <a:ext uri="{FF2B5EF4-FFF2-40B4-BE49-F238E27FC236}">
              <a16:creationId xmlns:a16="http://schemas.microsoft.com/office/drawing/2014/main" id="{9FE1A62D-2B7C-4186-A323-617BEDC4CFFF}"/>
            </a:ext>
          </a:extLst>
        </xdr:cNvPr>
        <xdr:cNvSpPr/>
      </xdr:nvSpPr>
      <xdr:spPr>
        <a:xfrm>
          <a:off x="13644563" y="21431251"/>
          <a:ext cx="1744662" cy="380999"/>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lang="en-US" sz="1100"/>
            <a:t>Fossil</a:t>
          </a:r>
          <a:r>
            <a:rPr lang="en-US" sz="1100" baseline="0"/>
            <a:t> Fuel</a:t>
          </a:r>
          <a:endParaRPr lang="en-US" sz="1100"/>
        </a:p>
      </xdr:txBody>
    </xdr:sp>
    <xdr:clientData/>
  </xdr:twoCellAnchor>
  <xdr:twoCellAnchor>
    <xdr:from>
      <xdr:col>14</xdr:col>
      <xdr:colOff>466725</xdr:colOff>
      <xdr:row>44</xdr:row>
      <xdr:rowOff>3703</xdr:rowOff>
    </xdr:from>
    <xdr:to>
      <xdr:col>17</xdr:col>
      <xdr:colOff>398462</xdr:colOff>
      <xdr:row>47</xdr:row>
      <xdr:rowOff>91016</xdr:rowOff>
    </xdr:to>
    <xdr:cxnSp macro="">
      <xdr:nvCxnSpPr>
        <xdr:cNvPr id="113" name="Connector: Elbow 112">
          <a:extLst>
            <a:ext uri="{FF2B5EF4-FFF2-40B4-BE49-F238E27FC236}">
              <a16:creationId xmlns:a16="http://schemas.microsoft.com/office/drawing/2014/main" id="{E7CB04B4-BAFA-4B68-A826-627C84E7DE2D}"/>
            </a:ext>
          </a:extLst>
        </xdr:cNvPr>
        <xdr:cNvCxnSpPr>
          <a:cxnSpLocks/>
        </xdr:cNvCxnSpPr>
      </xdr:nvCxnSpPr>
      <xdr:spPr>
        <a:xfrm>
          <a:off x="15389225" y="18085328"/>
          <a:ext cx="1765300" cy="1381126"/>
        </a:xfrm>
        <a:prstGeom prst="bentConnector3">
          <a:avLst>
            <a:gd name="adj1" fmla="val 50000"/>
          </a:avLst>
        </a:prstGeom>
        <a:ln w="381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466725</xdr:colOff>
      <xdr:row>47</xdr:row>
      <xdr:rowOff>91016</xdr:rowOff>
    </xdr:from>
    <xdr:to>
      <xdr:col>17</xdr:col>
      <xdr:colOff>390525</xdr:colOff>
      <xdr:row>48</xdr:row>
      <xdr:rowOff>224367</xdr:rowOff>
    </xdr:to>
    <xdr:cxnSp macro="">
      <xdr:nvCxnSpPr>
        <xdr:cNvPr id="114" name="Connector: Elbow 113">
          <a:extLst>
            <a:ext uri="{FF2B5EF4-FFF2-40B4-BE49-F238E27FC236}">
              <a16:creationId xmlns:a16="http://schemas.microsoft.com/office/drawing/2014/main" id="{D7B79B96-80B6-4ADF-B8E7-F7BAD72DA4AF}"/>
            </a:ext>
          </a:extLst>
        </xdr:cNvPr>
        <xdr:cNvCxnSpPr>
          <a:cxnSpLocks/>
          <a:stCxn id="111" idx="3"/>
        </xdr:cNvCxnSpPr>
      </xdr:nvCxnSpPr>
      <xdr:spPr>
        <a:xfrm flipV="1">
          <a:off x="15389225" y="19466454"/>
          <a:ext cx="1757363" cy="490538"/>
        </a:xfrm>
        <a:prstGeom prst="bentConnector3">
          <a:avLst>
            <a:gd name="adj1" fmla="val 50000"/>
          </a:avLst>
        </a:prstGeom>
        <a:ln w="381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466725</xdr:colOff>
      <xdr:row>47</xdr:row>
      <xdr:rowOff>103187</xdr:rowOff>
    </xdr:from>
    <xdr:to>
      <xdr:col>17</xdr:col>
      <xdr:colOff>404812</xdr:colOff>
      <xdr:row>50</xdr:row>
      <xdr:rowOff>177801</xdr:rowOff>
    </xdr:to>
    <xdr:cxnSp macro="">
      <xdr:nvCxnSpPr>
        <xdr:cNvPr id="115" name="Connector: Elbow 114">
          <a:extLst>
            <a:ext uri="{FF2B5EF4-FFF2-40B4-BE49-F238E27FC236}">
              <a16:creationId xmlns:a16="http://schemas.microsoft.com/office/drawing/2014/main" id="{584AD574-9ED0-4630-B710-BFA1846F88B9}"/>
            </a:ext>
          </a:extLst>
        </xdr:cNvPr>
        <xdr:cNvCxnSpPr>
          <a:cxnSpLocks/>
          <a:stCxn id="112" idx="3"/>
        </xdr:cNvCxnSpPr>
      </xdr:nvCxnSpPr>
      <xdr:spPr>
        <a:xfrm flipV="1">
          <a:off x="15389225" y="19478625"/>
          <a:ext cx="1771650" cy="1495426"/>
        </a:xfrm>
        <a:prstGeom prst="bentConnector3">
          <a:avLst>
            <a:gd name="adj1" fmla="val 50000"/>
          </a:avLst>
        </a:prstGeom>
        <a:ln w="381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245005</xdr:colOff>
      <xdr:row>45</xdr:row>
      <xdr:rowOff>508000</xdr:rowOff>
    </xdr:from>
    <xdr:to>
      <xdr:col>17</xdr:col>
      <xdr:colOff>278870</xdr:colOff>
      <xdr:row>47</xdr:row>
      <xdr:rowOff>91016</xdr:rowOff>
    </xdr:to>
    <xdr:sp macro="" textlink="">
      <xdr:nvSpPr>
        <xdr:cNvPr id="116" name="TextBox 115">
          <a:extLst>
            <a:ext uri="{FF2B5EF4-FFF2-40B4-BE49-F238E27FC236}">
              <a16:creationId xmlns:a16="http://schemas.microsoft.com/office/drawing/2014/main" id="{7F434C79-9A52-42AD-BF35-509BC597B3AC}"/>
            </a:ext>
          </a:extLst>
        </xdr:cNvPr>
        <xdr:cNvSpPr txBox="1"/>
      </xdr:nvSpPr>
      <xdr:spPr>
        <a:xfrm>
          <a:off x="16380355" y="15544800"/>
          <a:ext cx="643465" cy="4466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Fuel Input</a:t>
          </a:r>
        </a:p>
      </xdr:txBody>
    </xdr:sp>
    <xdr:clientData/>
  </xdr:twoCellAnchor>
  <xdr:twoCellAnchor>
    <xdr:from>
      <xdr:col>14</xdr:col>
      <xdr:colOff>466725</xdr:colOff>
      <xdr:row>46</xdr:row>
      <xdr:rowOff>51858</xdr:rowOff>
    </xdr:from>
    <xdr:to>
      <xdr:col>16</xdr:col>
      <xdr:colOff>101071</xdr:colOff>
      <xdr:row>46</xdr:row>
      <xdr:rowOff>53710</xdr:rowOff>
    </xdr:to>
    <xdr:cxnSp macro="">
      <xdr:nvCxnSpPr>
        <xdr:cNvPr id="117" name="Straight Connector 116">
          <a:extLst>
            <a:ext uri="{FF2B5EF4-FFF2-40B4-BE49-F238E27FC236}">
              <a16:creationId xmlns:a16="http://schemas.microsoft.com/office/drawing/2014/main" id="{CE6F4A86-40D1-4654-A85A-AC2F16848813}"/>
            </a:ext>
          </a:extLst>
        </xdr:cNvPr>
        <xdr:cNvCxnSpPr>
          <a:stCxn id="110" idx="3"/>
        </xdr:cNvCxnSpPr>
      </xdr:nvCxnSpPr>
      <xdr:spPr>
        <a:xfrm flipV="1">
          <a:off x="15389225" y="18895483"/>
          <a:ext cx="856721" cy="1852"/>
        </a:xfrm>
        <a:prstGeom prst="line">
          <a:avLst/>
        </a:prstGeom>
        <a:ln w="3810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230187</xdr:colOff>
      <xdr:row>43</xdr:row>
      <xdr:rowOff>333375</xdr:rowOff>
    </xdr:from>
    <xdr:to>
      <xdr:col>20</xdr:col>
      <xdr:colOff>560387</xdr:colOff>
      <xdr:row>45</xdr:row>
      <xdr:rowOff>238124</xdr:rowOff>
    </xdr:to>
    <xdr:sp macro="" textlink="">
      <xdr:nvSpPr>
        <xdr:cNvPr id="118" name="Rectangle: Rounded Corners 117">
          <a:extLst>
            <a:ext uri="{FF2B5EF4-FFF2-40B4-BE49-F238E27FC236}">
              <a16:creationId xmlns:a16="http://schemas.microsoft.com/office/drawing/2014/main" id="{6FED323A-C107-401C-BE13-3360294AC896}"/>
            </a:ext>
          </a:extLst>
        </xdr:cNvPr>
        <xdr:cNvSpPr/>
      </xdr:nvSpPr>
      <xdr:spPr>
        <a:xfrm>
          <a:off x="17597437" y="17914938"/>
          <a:ext cx="1552575" cy="634999"/>
        </a:xfrm>
        <a:prstGeom prst="roundRect">
          <a:avLst/>
        </a:prstGeom>
      </xdr:spPr>
      <xdr:style>
        <a:lnRef idx="3">
          <a:schemeClr val="lt1"/>
        </a:lnRef>
        <a:fillRef idx="1">
          <a:schemeClr val="accent6"/>
        </a:fillRef>
        <a:effectRef idx="1">
          <a:schemeClr val="accent6"/>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lt1"/>
              </a:solidFill>
              <a:effectLst/>
              <a:latin typeface="+mn-lt"/>
              <a:ea typeface="+mn-ea"/>
              <a:cs typeface="+mn-cs"/>
            </a:rPr>
            <a:t>Boiler (s) </a:t>
          </a:r>
          <a:endParaRPr lang="en-US" sz="1100" baseline="0">
            <a:solidFill>
              <a:schemeClr val="lt1"/>
            </a:solidFill>
            <a:effectLst/>
            <a:latin typeface="+mn-lt"/>
            <a:ea typeface="+mn-ea"/>
            <a:cs typeface="+mn-cs"/>
          </a:endParaRPr>
        </a:p>
      </xdr:txBody>
    </xdr:sp>
    <xdr:clientData/>
  </xdr:twoCellAnchor>
  <xdr:twoCellAnchor>
    <xdr:from>
      <xdr:col>23</xdr:col>
      <xdr:colOff>42333</xdr:colOff>
      <xdr:row>43</xdr:row>
      <xdr:rowOff>332583</xdr:rowOff>
    </xdr:from>
    <xdr:to>
      <xdr:col>25</xdr:col>
      <xdr:colOff>374120</xdr:colOff>
      <xdr:row>45</xdr:row>
      <xdr:rowOff>238125</xdr:rowOff>
    </xdr:to>
    <xdr:sp macro="" textlink="">
      <xdr:nvSpPr>
        <xdr:cNvPr id="119" name="Rectangle: Rounded Corners 118">
          <a:extLst>
            <a:ext uri="{FF2B5EF4-FFF2-40B4-BE49-F238E27FC236}">
              <a16:creationId xmlns:a16="http://schemas.microsoft.com/office/drawing/2014/main" id="{ABE6A377-A437-473A-B56C-AA2F07CEC66F}"/>
            </a:ext>
          </a:extLst>
        </xdr:cNvPr>
        <xdr:cNvSpPr/>
      </xdr:nvSpPr>
      <xdr:spPr>
        <a:xfrm>
          <a:off x="20465521" y="17914146"/>
          <a:ext cx="1554162" cy="635792"/>
        </a:xfrm>
        <a:prstGeom prst="roundRect">
          <a:avLst/>
        </a:prstGeom>
      </xdr:spPr>
      <xdr:style>
        <a:lnRef idx="3">
          <a:schemeClr val="lt1"/>
        </a:lnRef>
        <a:fillRef idx="1">
          <a:schemeClr val="accent6"/>
        </a:fillRef>
        <a:effectRef idx="1">
          <a:schemeClr val="accent6"/>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lt1"/>
              </a:solidFill>
              <a:effectLst/>
              <a:latin typeface="+mn-lt"/>
              <a:ea typeface="+mn-ea"/>
              <a:cs typeface="+mn-cs"/>
            </a:rPr>
            <a:t>Turbine - Generator Set</a:t>
          </a:r>
        </a:p>
      </xdr:txBody>
    </xdr:sp>
    <xdr:clientData/>
  </xdr:twoCellAnchor>
  <xdr:twoCellAnchor>
    <xdr:from>
      <xdr:col>20</xdr:col>
      <xdr:colOff>560387</xdr:colOff>
      <xdr:row>44</xdr:row>
      <xdr:rowOff>150417</xdr:rowOff>
    </xdr:from>
    <xdr:to>
      <xdr:col>23</xdr:col>
      <xdr:colOff>42333</xdr:colOff>
      <xdr:row>44</xdr:row>
      <xdr:rowOff>150813</xdr:rowOff>
    </xdr:to>
    <xdr:cxnSp macro="">
      <xdr:nvCxnSpPr>
        <xdr:cNvPr id="120" name="Straight Arrow Connector 119">
          <a:extLst>
            <a:ext uri="{FF2B5EF4-FFF2-40B4-BE49-F238E27FC236}">
              <a16:creationId xmlns:a16="http://schemas.microsoft.com/office/drawing/2014/main" id="{7F5AE6D4-82A9-4E5C-A95B-C21F74615839}"/>
            </a:ext>
          </a:extLst>
        </xdr:cNvPr>
        <xdr:cNvCxnSpPr>
          <a:stCxn id="118" idx="3"/>
          <a:endCxn id="119" idx="1"/>
        </xdr:cNvCxnSpPr>
      </xdr:nvCxnSpPr>
      <xdr:spPr>
        <a:xfrm flipV="1">
          <a:off x="19150012" y="18232042"/>
          <a:ext cx="1315509" cy="396"/>
        </a:xfrm>
        <a:prstGeom prst="straightConnector1">
          <a:avLst/>
        </a:prstGeom>
        <a:ln w="5715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98953</xdr:colOff>
      <xdr:row>43</xdr:row>
      <xdr:rowOff>324379</xdr:rowOff>
    </xdr:from>
    <xdr:to>
      <xdr:col>22</xdr:col>
      <xdr:colOff>276753</xdr:colOff>
      <xdr:row>44</xdr:row>
      <xdr:rowOff>87313</xdr:rowOff>
    </xdr:to>
    <xdr:sp macro="" textlink="">
      <xdr:nvSpPr>
        <xdr:cNvPr id="121" name="TextBox 120">
          <a:extLst>
            <a:ext uri="{FF2B5EF4-FFF2-40B4-BE49-F238E27FC236}">
              <a16:creationId xmlns:a16="http://schemas.microsoft.com/office/drawing/2014/main" id="{3B1A271B-55DC-4B90-BDFB-F868D97296CE}"/>
            </a:ext>
          </a:extLst>
        </xdr:cNvPr>
        <xdr:cNvSpPr txBox="1"/>
      </xdr:nvSpPr>
      <xdr:spPr>
        <a:xfrm>
          <a:off x="19299766" y="17905942"/>
          <a:ext cx="788987" cy="2629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Steam</a:t>
          </a:r>
        </a:p>
      </xdr:txBody>
    </xdr:sp>
    <xdr:clientData/>
  </xdr:twoCellAnchor>
  <xdr:twoCellAnchor>
    <xdr:from>
      <xdr:col>25</xdr:col>
      <xdr:colOff>374120</xdr:colOff>
      <xdr:row>44</xdr:row>
      <xdr:rowOff>142875</xdr:rowOff>
    </xdr:from>
    <xdr:to>
      <xdr:col>27</xdr:col>
      <xdr:colOff>531812</xdr:colOff>
      <xdr:row>44</xdr:row>
      <xdr:rowOff>150417</xdr:rowOff>
    </xdr:to>
    <xdr:cxnSp macro="">
      <xdr:nvCxnSpPr>
        <xdr:cNvPr id="122" name="Straight Arrow Connector 121">
          <a:extLst>
            <a:ext uri="{FF2B5EF4-FFF2-40B4-BE49-F238E27FC236}">
              <a16:creationId xmlns:a16="http://schemas.microsoft.com/office/drawing/2014/main" id="{A86EBEFD-1F62-41F9-8160-7327217F48B3}"/>
            </a:ext>
          </a:extLst>
        </xdr:cNvPr>
        <xdr:cNvCxnSpPr>
          <a:stCxn id="119" idx="3"/>
        </xdr:cNvCxnSpPr>
      </xdr:nvCxnSpPr>
      <xdr:spPr>
        <a:xfrm flipV="1">
          <a:off x="22019683" y="18224500"/>
          <a:ext cx="1380067" cy="7542"/>
        </a:xfrm>
        <a:prstGeom prst="straightConnector1">
          <a:avLst/>
        </a:prstGeom>
        <a:ln w="5715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510645</xdr:colOff>
      <xdr:row>43</xdr:row>
      <xdr:rowOff>334968</xdr:rowOff>
    </xdr:from>
    <xdr:to>
      <xdr:col>27</xdr:col>
      <xdr:colOff>77257</xdr:colOff>
      <xdr:row>44</xdr:row>
      <xdr:rowOff>87313</xdr:rowOff>
    </xdr:to>
    <xdr:sp macro="" textlink="">
      <xdr:nvSpPr>
        <xdr:cNvPr id="123" name="TextBox 122">
          <a:extLst>
            <a:ext uri="{FF2B5EF4-FFF2-40B4-BE49-F238E27FC236}">
              <a16:creationId xmlns:a16="http://schemas.microsoft.com/office/drawing/2014/main" id="{21EB68C4-36FA-4E43-AF8B-80FB6941D9B6}"/>
            </a:ext>
          </a:extLst>
        </xdr:cNvPr>
        <xdr:cNvSpPr txBox="1"/>
      </xdr:nvSpPr>
      <xdr:spPr>
        <a:xfrm>
          <a:off x="22156208" y="17916531"/>
          <a:ext cx="788987" cy="2524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Electricity</a:t>
          </a:r>
        </a:p>
      </xdr:txBody>
    </xdr:sp>
    <xdr:clientData/>
  </xdr:twoCellAnchor>
  <xdr:twoCellAnchor>
    <xdr:from>
      <xdr:col>18</xdr:col>
      <xdr:colOff>246062</xdr:colOff>
      <xdr:row>48</xdr:row>
      <xdr:rowOff>515938</xdr:rowOff>
    </xdr:from>
    <xdr:to>
      <xdr:col>20</xdr:col>
      <xdr:colOff>576262</xdr:colOff>
      <xdr:row>50</xdr:row>
      <xdr:rowOff>174625</xdr:rowOff>
    </xdr:to>
    <xdr:sp macro="" textlink="">
      <xdr:nvSpPr>
        <xdr:cNvPr id="124" name="Rectangle: Rounded Corners 123">
          <a:extLst>
            <a:ext uri="{FF2B5EF4-FFF2-40B4-BE49-F238E27FC236}">
              <a16:creationId xmlns:a16="http://schemas.microsoft.com/office/drawing/2014/main" id="{E8C7C2A0-005A-4CC4-9DF9-1B9558E12227}"/>
            </a:ext>
          </a:extLst>
        </xdr:cNvPr>
        <xdr:cNvSpPr/>
      </xdr:nvSpPr>
      <xdr:spPr>
        <a:xfrm>
          <a:off x="17613312" y="20248563"/>
          <a:ext cx="1552575" cy="722312"/>
        </a:xfrm>
        <a:prstGeom prst="roundRect">
          <a:avLst/>
        </a:prstGeom>
      </xdr:spPr>
      <xdr:style>
        <a:lnRef idx="3">
          <a:schemeClr val="lt1"/>
        </a:lnRef>
        <a:fillRef idx="1">
          <a:schemeClr val="accent6"/>
        </a:fillRef>
        <a:effectRef idx="1">
          <a:schemeClr val="accent6"/>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lt1"/>
              </a:solidFill>
              <a:effectLst/>
              <a:latin typeface="+mn-lt"/>
              <a:ea typeface="+mn-ea"/>
              <a:cs typeface="+mn-cs"/>
            </a:rPr>
            <a:t>Industrial Process Application </a:t>
          </a:r>
          <a:endParaRPr lang="en-US" sz="1100" baseline="0">
            <a:solidFill>
              <a:schemeClr val="lt1"/>
            </a:solidFill>
            <a:effectLst/>
            <a:latin typeface="+mn-lt"/>
            <a:ea typeface="+mn-ea"/>
            <a:cs typeface="+mn-cs"/>
          </a:endParaRPr>
        </a:p>
      </xdr:txBody>
    </xdr:sp>
    <xdr:clientData/>
  </xdr:twoCellAnchor>
  <xdr:twoCellAnchor>
    <xdr:from>
      <xdr:col>23</xdr:col>
      <xdr:colOff>58208</xdr:colOff>
      <xdr:row>49</xdr:row>
      <xdr:rowOff>0</xdr:rowOff>
    </xdr:from>
    <xdr:to>
      <xdr:col>25</xdr:col>
      <xdr:colOff>389995</xdr:colOff>
      <xdr:row>50</xdr:row>
      <xdr:rowOff>150813</xdr:rowOff>
    </xdr:to>
    <xdr:sp macro="" textlink="">
      <xdr:nvSpPr>
        <xdr:cNvPr id="125" name="Rectangle: Rounded Corners 124">
          <a:extLst>
            <a:ext uri="{FF2B5EF4-FFF2-40B4-BE49-F238E27FC236}">
              <a16:creationId xmlns:a16="http://schemas.microsoft.com/office/drawing/2014/main" id="{C75150C5-4527-496F-B249-B33194B34D20}"/>
            </a:ext>
          </a:extLst>
        </xdr:cNvPr>
        <xdr:cNvSpPr/>
      </xdr:nvSpPr>
      <xdr:spPr>
        <a:xfrm>
          <a:off x="20481396" y="20264438"/>
          <a:ext cx="1554162" cy="682625"/>
        </a:xfrm>
        <a:prstGeom prst="roundRect">
          <a:avLst/>
        </a:prstGeom>
      </xdr:spPr>
      <xdr:style>
        <a:lnRef idx="3">
          <a:schemeClr val="lt1"/>
        </a:lnRef>
        <a:fillRef idx="1">
          <a:schemeClr val="accent6"/>
        </a:fillRef>
        <a:effectRef idx="1">
          <a:schemeClr val="accent6"/>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lt1"/>
              </a:solidFill>
              <a:effectLst/>
              <a:latin typeface="+mn-lt"/>
              <a:ea typeface="+mn-ea"/>
              <a:cs typeface="+mn-cs"/>
            </a:rPr>
            <a:t>Waste Heat Recovery Boiler</a:t>
          </a:r>
        </a:p>
      </xdr:txBody>
    </xdr:sp>
    <xdr:clientData/>
  </xdr:twoCellAnchor>
  <xdr:twoCellAnchor>
    <xdr:from>
      <xdr:col>20</xdr:col>
      <xdr:colOff>576262</xdr:colOff>
      <xdr:row>49</xdr:row>
      <xdr:rowOff>341313</xdr:rowOff>
    </xdr:from>
    <xdr:to>
      <xdr:col>23</xdr:col>
      <xdr:colOff>58208</xdr:colOff>
      <xdr:row>49</xdr:row>
      <xdr:rowOff>345281</xdr:rowOff>
    </xdr:to>
    <xdr:cxnSp macro="">
      <xdr:nvCxnSpPr>
        <xdr:cNvPr id="126" name="Straight Arrow Connector 125">
          <a:extLst>
            <a:ext uri="{FF2B5EF4-FFF2-40B4-BE49-F238E27FC236}">
              <a16:creationId xmlns:a16="http://schemas.microsoft.com/office/drawing/2014/main" id="{7DBAFF80-A715-41A1-9B05-DC70EF9D9B3C}"/>
            </a:ext>
          </a:extLst>
        </xdr:cNvPr>
        <xdr:cNvCxnSpPr>
          <a:cxnSpLocks/>
          <a:stCxn id="124" idx="3"/>
          <a:endCxn id="125" idx="1"/>
        </xdr:cNvCxnSpPr>
      </xdr:nvCxnSpPr>
      <xdr:spPr>
        <a:xfrm flipV="1">
          <a:off x="19165887" y="20605751"/>
          <a:ext cx="1315509" cy="3968"/>
        </a:xfrm>
        <a:prstGeom prst="straightConnector1">
          <a:avLst/>
        </a:prstGeom>
        <a:ln w="5715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570668</xdr:colOff>
      <xdr:row>48</xdr:row>
      <xdr:rowOff>412749</xdr:rowOff>
    </xdr:from>
    <xdr:to>
      <xdr:col>22</xdr:col>
      <xdr:colOff>140682</xdr:colOff>
      <xdr:row>49</xdr:row>
      <xdr:rowOff>373061</xdr:rowOff>
    </xdr:to>
    <xdr:sp macro="" textlink="">
      <xdr:nvSpPr>
        <xdr:cNvPr id="127" name="TextBox 126">
          <a:extLst>
            <a:ext uri="{FF2B5EF4-FFF2-40B4-BE49-F238E27FC236}">
              <a16:creationId xmlns:a16="http://schemas.microsoft.com/office/drawing/2014/main" id="{DFFFB7D7-B2F1-4809-B88B-D9E8AC23D10C}"/>
            </a:ext>
          </a:extLst>
        </xdr:cNvPr>
        <xdr:cNvSpPr txBox="1"/>
      </xdr:nvSpPr>
      <xdr:spPr>
        <a:xfrm>
          <a:off x="19160293" y="20145374"/>
          <a:ext cx="792389" cy="492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Flue Gas </a:t>
          </a:r>
          <a:r>
            <a:rPr lang="en-US" sz="1100">
              <a:solidFill>
                <a:schemeClr val="dk1"/>
              </a:solidFill>
              <a:effectLst/>
              <a:latin typeface="+mn-lt"/>
              <a:ea typeface="+mn-ea"/>
              <a:cs typeface="+mn-cs"/>
            </a:rPr>
            <a:t>(I</a:t>
          </a:r>
          <a:r>
            <a:rPr lang="en-US" sz="1100" baseline="-25000">
              <a:solidFill>
                <a:schemeClr val="dk1"/>
              </a:solidFill>
              <a:effectLst/>
              <a:latin typeface="+mn-lt"/>
              <a:ea typeface="+mn-ea"/>
              <a:cs typeface="+mn-cs"/>
            </a:rPr>
            <a:t>p</a:t>
          </a:r>
          <a:r>
            <a:rPr lang="en-US" sz="1100">
              <a:solidFill>
                <a:schemeClr val="dk1"/>
              </a:solidFill>
              <a:effectLst/>
              <a:latin typeface="+mn-lt"/>
              <a:ea typeface="+mn-ea"/>
              <a:cs typeface="+mn-cs"/>
            </a:rPr>
            <a:t>)</a:t>
          </a:r>
          <a:endParaRPr lang="en-US" sz="1100"/>
        </a:p>
      </xdr:txBody>
    </xdr:sp>
    <xdr:clientData/>
  </xdr:twoCellAnchor>
  <xdr:twoCellAnchor>
    <xdr:from>
      <xdr:col>25</xdr:col>
      <xdr:colOff>389995</xdr:colOff>
      <xdr:row>49</xdr:row>
      <xdr:rowOff>329406</xdr:rowOff>
    </xdr:from>
    <xdr:to>
      <xdr:col>27</xdr:col>
      <xdr:colOff>460375</xdr:colOff>
      <xdr:row>49</xdr:row>
      <xdr:rowOff>341313</xdr:rowOff>
    </xdr:to>
    <xdr:cxnSp macro="">
      <xdr:nvCxnSpPr>
        <xdr:cNvPr id="128" name="Straight Arrow Connector 127">
          <a:extLst>
            <a:ext uri="{FF2B5EF4-FFF2-40B4-BE49-F238E27FC236}">
              <a16:creationId xmlns:a16="http://schemas.microsoft.com/office/drawing/2014/main" id="{19140FF7-301D-4929-9485-BE1C4A843771}"/>
            </a:ext>
          </a:extLst>
        </xdr:cNvPr>
        <xdr:cNvCxnSpPr>
          <a:cxnSpLocks/>
          <a:stCxn id="125" idx="3"/>
          <a:endCxn id="130" idx="1"/>
        </xdr:cNvCxnSpPr>
      </xdr:nvCxnSpPr>
      <xdr:spPr>
        <a:xfrm flipV="1">
          <a:off x="22035558" y="20593844"/>
          <a:ext cx="1292755" cy="11907"/>
        </a:xfrm>
        <a:prstGeom prst="straightConnector1">
          <a:avLst/>
        </a:prstGeom>
        <a:ln w="5715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605895</xdr:colOff>
      <xdr:row>48</xdr:row>
      <xdr:rowOff>525464</xdr:rowOff>
    </xdr:from>
    <xdr:to>
      <xdr:col>27</xdr:col>
      <xdr:colOff>172507</xdr:colOff>
      <xdr:row>49</xdr:row>
      <xdr:rowOff>213785</xdr:rowOff>
    </xdr:to>
    <xdr:sp macro="" textlink="">
      <xdr:nvSpPr>
        <xdr:cNvPr id="129" name="TextBox 128">
          <a:extLst>
            <a:ext uri="{FF2B5EF4-FFF2-40B4-BE49-F238E27FC236}">
              <a16:creationId xmlns:a16="http://schemas.microsoft.com/office/drawing/2014/main" id="{F0E4F08F-F5C5-4A39-B070-A5F7A54FD61D}"/>
            </a:ext>
          </a:extLst>
        </xdr:cNvPr>
        <xdr:cNvSpPr txBox="1"/>
      </xdr:nvSpPr>
      <xdr:spPr>
        <a:xfrm>
          <a:off x="22251458" y="20258089"/>
          <a:ext cx="788987" cy="2201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Steam</a:t>
          </a:r>
        </a:p>
      </xdr:txBody>
    </xdr:sp>
    <xdr:clientData/>
  </xdr:twoCellAnchor>
  <xdr:twoCellAnchor>
    <xdr:from>
      <xdr:col>27</xdr:col>
      <xdr:colOff>460375</xdr:colOff>
      <xdr:row>48</xdr:row>
      <xdr:rowOff>508000</xdr:rowOff>
    </xdr:from>
    <xdr:to>
      <xdr:col>30</xdr:col>
      <xdr:colOff>180975</xdr:colOff>
      <xdr:row>50</xdr:row>
      <xdr:rowOff>150813</xdr:rowOff>
    </xdr:to>
    <xdr:sp macro="" textlink="">
      <xdr:nvSpPr>
        <xdr:cNvPr id="130" name="Rectangle: Rounded Corners 129">
          <a:extLst>
            <a:ext uri="{FF2B5EF4-FFF2-40B4-BE49-F238E27FC236}">
              <a16:creationId xmlns:a16="http://schemas.microsoft.com/office/drawing/2014/main" id="{2FCA3FFD-DFDC-471A-A94A-D3465FB86924}"/>
            </a:ext>
          </a:extLst>
        </xdr:cNvPr>
        <xdr:cNvSpPr/>
      </xdr:nvSpPr>
      <xdr:spPr>
        <a:xfrm>
          <a:off x="23328313" y="20240625"/>
          <a:ext cx="1554162" cy="706438"/>
        </a:xfrm>
        <a:prstGeom prst="roundRect">
          <a:avLst/>
        </a:prstGeom>
      </xdr:spPr>
      <xdr:style>
        <a:lnRef idx="3">
          <a:schemeClr val="lt1"/>
        </a:lnRef>
        <a:fillRef idx="1">
          <a:schemeClr val="accent6"/>
        </a:fillRef>
        <a:effectRef idx="1">
          <a:schemeClr val="accent6"/>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lt1"/>
              </a:solidFill>
              <a:effectLst/>
              <a:latin typeface="+mn-lt"/>
              <a:ea typeface="+mn-ea"/>
              <a:cs typeface="+mn-cs"/>
            </a:rPr>
            <a:t>Turbine - Generator Set</a:t>
          </a:r>
        </a:p>
      </xdr:txBody>
    </xdr:sp>
    <xdr:clientData/>
  </xdr:twoCellAnchor>
  <xdr:twoCellAnchor>
    <xdr:from>
      <xdr:col>30</xdr:col>
      <xdr:colOff>180975</xdr:colOff>
      <xdr:row>49</xdr:row>
      <xdr:rowOff>317500</xdr:rowOff>
    </xdr:from>
    <xdr:to>
      <xdr:col>32</xdr:col>
      <xdr:colOff>309563</xdr:colOff>
      <xdr:row>49</xdr:row>
      <xdr:rowOff>329406</xdr:rowOff>
    </xdr:to>
    <xdr:cxnSp macro="">
      <xdr:nvCxnSpPr>
        <xdr:cNvPr id="131" name="Straight Arrow Connector 130">
          <a:extLst>
            <a:ext uri="{FF2B5EF4-FFF2-40B4-BE49-F238E27FC236}">
              <a16:creationId xmlns:a16="http://schemas.microsoft.com/office/drawing/2014/main" id="{3F996955-568E-46D3-BBED-826870B412BC}"/>
            </a:ext>
          </a:extLst>
        </xdr:cNvPr>
        <xdr:cNvCxnSpPr>
          <a:cxnSpLocks/>
          <a:stCxn id="130" idx="3"/>
        </xdr:cNvCxnSpPr>
      </xdr:nvCxnSpPr>
      <xdr:spPr>
        <a:xfrm flipV="1">
          <a:off x="24882475" y="20581938"/>
          <a:ext cx="1350963" cy="11906"/>
        </a:xfrm>
        <a:prstGeom prst="straightConnector1">
          <a:avLst/>
        </a:prstGeom>
        <a:ln w="5715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578304</xdr:colOff>
      <xdr:row>48</xdr:row>
      <xdr:rowOff>492125</xdr:rowOff>
    </xdr:from>
    <xdr:to>
      <xdr:col>32</xdr:col>
      <xdr:colOff>144914</xdr:colOff>
      <xdr:row>49</xdr:row>
      <xdr:rowOff>218318</xdr:rowOff>
    </xdr:to>
    <xdr:sp macro="" textlink="">
      <xdr:nvSpPr>
        <xdr:cNvPr id="132" name="TextBox 131">
          <a:extLst>
            <a:ext uri="{FF2B5EF4-FFF2-40B4-BE49-F238E27FC236}">
              <a16:creationId xmlns:a16="http://schemas.microsoft.com/office/drawing/2014/main" id="{F995A1FA-EB80-4296-A93A-40B2D058BF14}"/>
            </a:ext>
          </a:extLst>
        </xdr:cNvPr>
        <xdr:cNvSpPr txBox="1"/>
      </xdr:nvSpPr>
      <xdr:spPr>
        <a:xfrm>
          <a:off x="25279804" y="20224750"/>
          <a:ext cx="788985" cy="2580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Electricity</a:t>
          </a:r>
        </a:p>
      </xdr:txBody>
    </xdr:sp>
    <xdr:clientData/>
  </xdr:twoCellAnchor>
  <xdr:twoCellAnchor>
    <xdr:from>
      <xdr:col>18</xdr:col>
      <xdr:colOff>230186</xdr:colOff>
      <xdr:row>44</xdr:row>
      <xdr:rowOff>150812</xdr:rowOff>
    </xdr:from>
    <xdr:to>
      <xdr:col>18</xdr:col>
      <xdr:colOff>246061</xdr:colOff>
      <xdr:row>49</xdr:row>
      <xdr:rowOff>345280</xdr:rowOff>
    </xdr:to>
    <xdr:cxnSp macro="">
      <xdr:nvCxnSpPr>
        <xdr:cNvPr id="133" name="Connector: Elbow 132">
          <a:extLst>
            <a:ext uri="{FF2B5EF4-FFF2-40B4-BE49-F238E27FC236}">
              <a16:creationId xmlns:a16="http://schemas.microsoft.com/office/drawing/2014/main" id="{9E8D8677-CA3C-4750-A220-A597FAD4EB14}"/>
            </a:ext>
          </a:extLst>
        </xdr:cNvPr>
        <xdr:cNvCxnSpPr>
          <a:stCxn id="118" idx="1"/>
          <a:endCxn id="124" idx="1"/>
        </xdr:cNvCxnSpPr>
      </xdr:nvCxnSpPr>
      <xdr:spPr>
        <a:xfrm rot="10800000" flipH="1" flipV="1">
          <a:off x="17597436" y="18232437"/>
          <a:ext cx="15875" cy="2377281"/>
        </a:xfrm>
        <a:prstGeom prst="bentConnector3">
          <a:avLst>
            <a:gd name="adj1" fmla="val -2740000"/>
          </a:avLst>
        </a:prstGeom>
        <a:ln w="38100">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274410</xdr:colOff>
      <xdr:row>46</xdr:row>
      <xdr:rowOff>89576</xdr:rowOff>
    </xdr:from>
    <xdr:to>
      <xdr:col>20</xdr:col>
      <xdr:colOff>604610</xdr:colOff>
      <xdr:row>48</xdr:row>
      <xdr:rowOff>250141</xdr:rowOff>
    </xdr:to>
    <xdr:sp macro="" textlink="">
      <xdr:nvSpPr>
        <xdr:cNvPr id="134" name="Rectangle: Rounded Corners 133">
          <a:extLst>
            <a:ext uri="{FF2B5EF4-FFF2-40B4-BE49-F238E27FC236}">
              <a16:creationId xmlns:a16="http://schemas.microsoft.com/office/drawing/2014/main" id="{CB7021C0-1F25-4998-BB5D-5BC5102898A6}"/>
            </a:ext>
          </a:extLst>
        </xdr:cNvPr>
        <xdr:cNvSpPr/>
      </xdr:nvSpPr>
      <xdr:spPr>
        <a:xfrm>
          <a:off x="17628960" y="15634376"/>
          <a:ext cx="1549400" cy="871765"/>
        </a:xfrm>
        <a:prstGeom prst="roundRect">
          <a:avLst/>
        </a:prstGeom>
      </xdr:spPr>
      <xdr:style>
        <a:lnRef idx="3">
          <a:schemeClr val="lt1"/>
        </a:lnRef>
        <a:fillRef idx="1">
          <a:schemeClr val="accent6"/>
        </a:fillRef>
        <a:effectRef idx="1">
          <a:schemeClr val="accent6"/>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lt1"/>
              </a:solidFill>
              <a:effectLst/>
              <a:latin typeface="+mn-lt"/>
              <a:ea typeface="+mn-ea"/>
              <a:cs typeface="+mn-cs"/>
            </a:rPr>
            <a:t>Industrial Process Application Generating Exothermic</a:t>
          </a:r>
          <a:r>
            <a:rPr lang="en-US" sz="1100" baseline="0">
              <a:solidFill>
                <a:schemeClr val="lt1"/>
              </a:solidFill>
              <a:effectLst/>
              <a:latin typeface="+mn-lt"/>
              <a:ea typeface="+mn-ea"/>
              <a:cs typeface="+mn-cs"/>
            </a:rPr>
            <a:t> Heat </a:t>
          </a:r>
        </a:p>
      </xdr:txBody>
    </xdr:sp>
    <xdr:clientData/>
  </xdr:twoCellAnchor>
  <xdr:twoCellAnchor>
    <xdr:from>
      <xdr:col>20</xdr:col>
      <xdr:colOff>604610</xdr:colOff>
      <xdr:row>47</xdr:row>
      <xdr:rowOff>82546</xdr:rowOff>
    </xdr:from>
    <xdr:to>
      <xdr:col>23</xdr:col>
      <xdr:colOff>58208</xdr:colOff>
      <xdr:row>49</xdr:row>
      <xdr:rowOff>341313</xdr:rowOff>
    </xdr:to>
    <xdr:cxnSp macro="">
      <xdr:nvCxnSpPr>
        <xdr:cNvPr id="135" name="Connector: Elbow 134">
          <a:extLst>
            <a:ext uri="{FF2B5EF4-FFF2-40B4-BE49-F238E27FC236}">
              <a16:creationId xmlns:a16="http://schemas.microsoft.com/office/drawing/2014/main" id="{F2E5F3B0-22E4-4A80-8DDD-44258F37D5A9}"/>
            </a:ext>
          </a:extLst>
        </xdr:cNvPr>
        <xdr:cNvCxnSpPr>
          <a:stCxn id="134" idx="3"/>
          <a:endCxn id="125" idx="1"/>
        </xdr:cNvCxnSpPr>
      </xdr:nvCxnSpPr>
      <xdr:spPr>
        <a:xfrm>
          <a:off x="19194235" y="19457984"/>
          <a:ext cx="1287161" cy="1147767"/>
        </a:xfrm>
        <a:prstGeom prst="bentConnector3">
          <a:avLst/>
        </a:prstGeom>
        <a:ln w="5715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7938</xdr:colOff>
      <xdr:row>46</xdr:row>
      <xdr:rowOff>1134</xdr:rowOff>
    </xdr:from>
    <xdr:to>
      <xdr:col>30</xdr:col>
      <xdr:colOff>480785</xdr:colOff>
      <xdr:row>51</xdr:row>
      <xdr:rowOff>349251</xdr:rowOff>
    </xdr:to>
    <xdr:sp macro="" textlink="">
      <xdr:nvSpPr>
        <xdr:cNvPr id="136" name="Rectangle: Rounded Corners 135">
          <a:extLst>
            <a:ext uri="{FF2B5EF4-FFF2-40B4-BE49-F238E27FC236}">
              <a16:creationId xmlns:a16="http://schemas.microsoft.com/office/drawing/2014/main" id="{599BAB72-28E2-4480-B49E-769EA4027C59}"/>
            </a:ext>
          </a:extLst>
        </xdr:cNvPr>
        <xdr:cNvSpPr/>
      </xdr:nvSpPr>
      <xdr:spPr>
        <a:xfrm>
          <a:off x="17375188" y="19678197"/>
          <a:ext cx="7807097" cy="2515054"/>
        </a:xfrm>
        <a:prstGeom prst="roundRect">
          <a:avLst/>
        </a:prstGeom>
        <a:noFill/>
        <a:ln w="28575">
          <a:prstDash val="dash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20</xdr:col>
      <xdr:colOff>571802</xdr:colOff>
      <xdr:row>46</xdr:row>
      <xdr:rowOff>157691</xdr:rowOff>
    </xdr:from>
    <xdr:to>
      <xdr:col>22</xdr:col>
      <xdr:colOff>141816</xdr:colOff>
      <xdr:row>47</xdr:row>
      <xdr:rowOff>79374</xdr:rowOff>
    </xdr:to>
    <xdr:sp macro="" textlink="">
      <xdr:nvSpPr>
        <xdr:cNvPr id="137" name="TextBox 136">
          <a:extLst>
            <a:ext uri="{FF2B5EF4-FFF2-40B4-BE49-F238E27FC236}">
              <a16:creationId xmlns:a16="http://schemas.microsoft.com/office/drawing/2014/main" id="{7E5171E5-ED81-40F9-993D-C073E34D886E}"/>
            </a:ext>
          </a:extLst>
        </xdr:cNvPr>
        <xdr:cNvSpPr txBox="1"/>
      </xdr:nvSpPr>
      <xdr:spPr>
        <a:xfrm>
          <a:off x="19161427" y="19001316"/>
          <a:ext cx="792389" cy="4534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Flue Gas</a:t>
          </a:r>
        </a:p>
        <a:p>
          <a:r>
            <a:rPr lang="en-US" sz="1100" baseline="0">
              <a:solidFill>
                <a:schemeClr val="dk1"/>
              </a:solidFill>
              <a:effectLst/>
              <a:latin typeface="+mn-lt"/>
              <a:ea typeface="+mn-ea"/>
              <a:cs typeface="+mn-cs"/>
            </a:rPr>
            <a:t>(U</a:t>
          </a:r>
          <a:r>
            <a:rPr lang="en-US" sz="1100" baseline="-25000">
              <a:solidFill>
                <a:schemeClr val="dk1"/>
              </a:solidFill>
              <a:effectLst/>
              <a:latin typeface="+mn-lt"/>
              <a:ea typeface="+mn-ea"/>
              <a:cs typeface="+mn-cs"/>
            </a:rPr>
            <a:t>p</a:t>
          </a:r>
          <a:r>
            <a:rPr lang="en-US" sz="1100" baseline="0">
              <a:solidFill>
                <a:schemeClr val="dk1"/>
              </a:solidFill>
              <a:effectLst/>
              <a:latin typeface="+mn-lt"/>
              <a:ea typeface="+mn-ea"/>
              <a:cs typeface="+mn-cs"/>
            </a:rPr>
            <a:t>)</a:t>
          </a:r>
          <a:endParaRPr lang="en-US" sz="1100"/>
        </a:p>
      </xdr:txBody>
    </xdr:sp>
    <xdr:clientData/>
  </xdr:twoCellAnchor>
  <xdr:twoCellAnchor>
    <xdr:from>
      <xdr:col>25</xdr:col>
      <xdr:colOff>55216</xdr:colOff>
      <xdr:row>46</xdr:row>
      <xdr:rowOff>78315</xdr:rowOff>
    </xdr:from>
    <xdr:to>
      <xdr:col>30</xdr:col>
      <xdr:colOff>299356</xdr:colOff>
      <xdr:row>46</xdr:row>
      <xdr:rowOff>335642</xdr:rowOff>
    </xdr:to>
    <xdr:sp macro="" textlink="">
      <xdr:nvSpPr>
        <xdr:cNvPr id="138" name="TextBox 137">
          <a:extLst>
            <a:ext uri="{FF2B5EF4-FFF2-40B4-BE49-F238E27FC236}">
              <a16:creationId xmlns:a16="http://schemas.microsoft.com/office/drawing/2014/main" id="{71794EB4-16FA-4D74-B37F-A32483DD8E70}"/>
            </a:ext>
          </a:extLst>
        </xdr:cNvPr>
        <xdr:cNvSpPr txBox="1"/>
      </xdr:nvSpPr>
      <xdr:spPr>
        <a:xfrm>
          <a:off x="21676966" y="15623115"/>
          <a:ext cx="3292140" cy="2573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Electricity Generation from WHR is Exempt</a:t>
          </a:r>
          <a:r>
            <a:rPr lang="en-US" sz="1100" b="1" baseline="0"/>
            <a:t> from RCO</a:t>
          </a:r>
          <a:endParaRPr lang="en-US" sz="1100" b="1"/>
        </a:p>
      </xdr:txBody>
    </xdr:sp>
    <xdr:clientData/>
  </xdr:twoCellAnchor>
  <xdr:twoCellAnchor>
    <xdr:from>
      <xdr:col>14</xdr:col>
      <xdr:colOff>476251</xdr:colOff>
      <xdr:row>50</xdr:row>
      <xdr:rowOff>150813</xdr:rowOff>
    </xdr:from>
    <xdr:to>
      <xdr:col>23</xdr:col>
      <xdr:colOff>493263</xdr:colOff>
      <xdr:row>52</xdr:row>
      <xdr:rowOff>174626</xdr:rowOff>
    </xdr:to>
    <xdr:sp macro="" textlink="">
      <xdr:nvSpPr>
        <xdr:cNvPr id="139" name="Arrow: Bent-Up 138">
          <a:extLst>
            <a:ext uri="{FF2B5EF4-FFF2-40B4-BE49-F238E27FC236}">
              <a16:creationId xmlns:a16="http://schemas.microsoft.com/office/drawing/2014/main" id="{D63B8774-EA37-4791-9747-BA9687F05765}"/>
            </a:ext>
          </a:extLst>
        </xdr:cNvPr>
        <xdr:cNvSpPr/>
      </xdr:nvSpPr>
      <xdr:spPr>
        <a:xfrm>
          <a:off x="15398751" y="21121688"/>
          <a:ext cx="5517700" cy="1087438"/>
        </a:xfrm>
        <a:prstGeom prst="bentUpArrow">
          <a:avLst>
            <a:gd name="adj1" fmla="val 4841"/>
            <a:gd name="adj2" fmla="val 9881"/>
            <a:gd name="adj3" fmla="val 25000"/>
          </a:avLst>
        </a:prstGeom>
        <a:ln>
          <a:solidFill>
            <a:schemeClr val="accent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15</xdr:col>
      <xdr:colOff>544362</xdr:colOff>
      <xdr:row>52</xdr:row>
      <xdr:rowOff>153080</xdr:rowOff>
    </xdr:from>
    <xdr:to>
      <xdr:col>18</xdr:col>
      <xdr:colOff>254000</xdr:colOff>
      <xdr:row>53</xdr:row>
      <xdr:rowOff>55562</xdr:rowOff>
    </xdr:to>
    <xdr:sp macro="" textlink="">
      <xdr:nvSpPr>
        <xdr:cNvPr id="140" name="TextBox 139">
          <a:extLst>
            <a:ext uri="{FF2B5EF4-FFF2-40B4-BE49-F238E27FC236}">
              <a16:creationId xmlns:a16="http://schemas.microsoft.com/office/drawing/2014/main" id="{204EA2A7-B038-4DBA-BBF7-4EB32D6AB262}"/>
            </a:ext>
          </a:extLst>
        </xdr:cNvPr>
        <xdr:cNvSpPr txBox="1"/>
      </xdr:nvSpPr>
      <xdr:spPr>
        <a:xfrm>
          <a:off x="16078050" y="22187580"/>
          <a:ext cx="1543200" cy="2914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Auxiliary Fuel Input</a:t>
          </a:r>
        </a:p>
      </xdr:txBody>
    </xdr:sp>
    <xdr:clientData/>
  </xdr:twoCellAnchor>
  <xdr:twoCellAnchor>
    <xdr:from>
      <xdr:col>30</xdr:col>
      <xdr:colOff>595313</xdr:colOff>
      <xdr:row>49</xdr:row>
      <xdr:rowOff>472243</xdr:rowOff>
    </xdr:from>
    <xdr:to>
      <xdr:col>34</xdr:col>
      <xdr:colOff>246063</xdr:colOff>
      <xdr:row>51</xdr:row>
      <xdr:rowOff>206375</xdr:rowOff>
    </xdr:to>
    <xdr:sp macro="" textlink="">
      <xdr:nvSpPr>
        <xdr:cNvPr id="141" name="TextBox 140">
          <a:extLst>
            <a:ext uri="{FF2B5EF4-FFF2-40B4-BE49-F238E27FC236}">
              <a16:creationId xmlns:a16="http://schemas.microsoft.com/office/drawing/2014/main" id="{CC2BF569-5D8F-4D5D-AE0A-8002674BBDC2}"/>
            </a:ext>
          </a:extLst>
        </xdr:cNvPr>
        <xdr:cNvSpPr txBox="1"/>
      </xdr:nvSpPr>
      <xdr:spPr>
        <a:xfrm>
          <a:off x="25296813" y="20736681"/>
          <a:ext cx="2095500" cy="6231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100" b="1"/>
            <a:t>Electricity Generation from Auxiliary</a:t>
          </a:r>
          <a:r>
            <a:rPr lang="en-US" sz="1100" b="1" baseline="0"/>
            <a:t> Firing of Fossil Fuel</a:t>
          </a:r>
          <a:r>
            <a:rPr lang="en-US" sz="1100" b="1"/>
            <a:t> is </a:t>
          </a:r>
          <a:r>
            <a:rPr lang="en-US" sz="1100" b="1">
              <a:solidFill>
                <a:srgbClr val="FF0000"/>
              </a:solidFill>
            </a:rPr>
            <a:t>NOT</a:t>
          </a:r>
          <a:r>
            <a:rPr lang="en-US" sz="1100" b="1"/>
            <a:t> Exempt</a:t>
          </a:r>
          <a:r>
            <a:rPr lang="en-US" sz="1100" b="1" baseline="0"/>
            <a:t> from RCO</a:t>
          </a:r>
          <a:endParaRPr lang="en-US" sz="1100" b="1"/>
        </a:p>
      </xdr:txBody>
    </xdr:sp>
    <xdr:clientData/>
  </xdr:twoCellAnchor>
  <xdr:twoCellAnchor>
    <xdr:from>
      <xdr:col>11</xdr:col>
      <xdr:colOff>738187</xdr:colOff>
      <xdr:row>51</xdr:row>
      <xdr:rowOff>320675</xdr:rowOff>
    </xdr:from>
    <xdr:to>
      <xdr:col>14</xdr:col>
      <xdr:colOff>458787</xdr:colOff>
      <xdr:row>53</xdr:row>
      <xdr:rowOff>63500</xdr:rowOff>
    </xdr:to>
    <xdr:sp macro="" textlink="">
      <xdr:nvSpPr>
        <xdr:cNvPr id="142" name="Rectangle: Rounded Corners 141">
          <a:extLst>
            <a:ext uri="{FF2B5EF4-FFF2-40B4-BE49-F238E27FC236}">
              <a16:creationId xmlns:a16="http://schemas.microsoft.com/office/drawing/2014/main" id="{3D656024-D11D-4EFE-BF01-D79520FEF21D}"/>
            </a:ext>
          </a:extLst>
        </xdr:cNvPr>
        <xdr:cNvSpPr/>
      </xdr:nvSpPr>
      <xdr:spPr>
        <a:xfrm>
          <a:off x="13636625" y="21823363"/>
          <a:ext cx="1744662" cy="663575"/>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lang="en-US" sz="1100"/>
            <a:t>Fossil</a:t>
          </a:r>
          <a:r>
            <a:rPr lang="en-US" sz="1100" baseline="0"/>
            <a:t> Fuel </a:t>
          </a:r>
        </a:p>
        <a:p>
          <a:pPr algn="l"/>
          <a:r>
            <a:rPr lang="en-US" sz="1100" baseline="0"/>
            <a:t>(Auxiliary Firing)</a:t>
          </a:r>
          <a:endParaRPr 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Aeja\e\DATA\DATA4\DATA\ANNUAL\0203\DATA4\DATA\MONTHLY\0102\JAN\Sep\GRAPH.XLW"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F:\Documents%20and%20Settings\Administrator\Application%20Data\Microsoft\Excel\My%20Documents%202007-08,%202008-09%20&amp;%202009-10\02%20Job%20Excel\09%20Commercial%20Diary%202010\Commercial%20Diary%20April%201%202009.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Documents%20and%20Settings\shashankandey\My%20Documents\ARR-FY08\DEMFIXLD.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Aeja\e\DATA\DATA4\DATA\ANNUAL\0203\data\DATA4\DATA\Generation\AFIVE\YEARLY\GEN,PLF&amp;FACTOR\Performance%20Section%20B\Performance%20of%20MPSEB%20Stations.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Patel\d\BAS\ON%20THE%20JOB\Cost%20Accounting%20Formats\Poorv%20Discom\CAR%20Model\BS\Raw%20TB%20Data%20&amp;%20Cap-CAU%20as%20Gen.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D:\Documents%20and%20Settings\Administrator\Application%20Data\Microsoft\Excel\My%20Documents%202007-08,%202008-09%20&amp;%202009-10\02%20Job%20Excel\09%20Commercial%20Diary%202010\Commercial%20Diary%20April%201%202009.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H:\BAS\ON%20THE%20JOB\Cost%20Accounting%20Formats\Poorv%20Discom\CAR%20Model\BS\Raw%20TB%20Data%20&amp;%20Cap-CAU%20as%20Gen.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Spennt\ksm\My%20Documents\AC\2002\fatax01-02.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Tech1\EMAIL\Performance\PERFORMANCE\ocm\Yearly_perf\OCMJAN2000.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Aeja\e\DATA\DATA4\DATA\ANNUAL\0203\data\DATA4\DATA\ANNUAL\0001\GEN%20LOSS.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Eiepc7\Performance\PERFORMANCE\ocm\Yearly_perf\OCMJAN200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Data\ICEA\EMR%20YEARLY\EMR2005-06.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Eiepc7\RRK%20PEN%20DATA_28.01.2008\Performance\PERFORMANCE\ocm\Yearly_perf\OCMJAN2000.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EISPMPC\DataBase\WINDOWS\Profiles\rk\Desktop\220-03%20Latest\Global%20model%2028th%20Feb.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F:\201-04REL-Final.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Comp10\c\WINDOWS\Desktop\Latest%20revised%20Cost%20Estimates%20for%20Substation.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Patel\d\Documents%20and%20Settings\sakmoc981\Desktop\Draft%20East%20Discom%20Sales%20ModelNov17.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D:\201-04REL-Final.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A:\dc\Model%20FY%2006-07\Copy%20of%20LFore-20-oct-2004.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A:\CRISAdvisory\UPERC\Assistance%20to%20UPERC%20on%20ARR%20Tariff%20Petitions\Workings\Post%20audited%20accounts\ARR\Revenue%20Model%20-%20Rev%201%20-%20Final%20for%20Chairman%20Sir.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10.52.65.45\c\NSS\MOB\MOBPLAN\STR_PLAN2.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Patel\d\WEST%20DISCOM%20SJ\SHAILENDRA\WEST%20DISCOM\Business%20Plan\Final%20Model%20BP%202010-11%20to%202017\West%20Final%20Business%20Plan%20Model%20June%202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Aeja\e\DATA\DATA4\DATA\ANNUAL\0203\DATA\DATA4\DATA\ANNUAL\0102\ANNUAL.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Aeja\e\DATA\DATA4\DATA\ANNUAL\0203\DATA4\DATA\ANNUAL\9900\YRDATA\CSD.XLW"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H:\Power_Purchase\1.1_Power%20Purchase_v4_as%20per%20MPERC%20regulation.xlsx"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Prasanta\epco\WINDOWS\TEMP\PostOrdStat.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A:\Users\dineshy863\Downloads\UPERC\FY%202016-17\Draft%20Orders\DVVNL\Petition\PuVVNL%20-%20Revenue%20Data.xlsx"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A:\Users\dineshy863\Downloads\UPERC\FY%202016-17\Draft%20Orders\DVVNL\Petition\FY%202014-15(P)\MVVNL%20-%20Revenue%20Data%2015-16(P).xlsx"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A:\Assignments%20in%20FY%202009-10\UERC%20R1\Santosh%20Workings\UPCL%20Power%20Purchase\Latest%20Models\New%20Folder\New%20Folder\Chairman%20workings\Bhadra\Power\APSEB\Tariff%20Filing\TARIFF%20MODEL\TARIFF_II.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F:\RIMS\CD%20Recd%20from%20DERC%20for%20Verification%20on%2021st%20Mar%2006\BYPL_RIMS_DISCOM_template-27th%20Mar.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https://grcgt-my.sharepoint.com/Documents%20and%20Settings/Naveen/My%20Documents/Naveen/Tariff%202006-07/CPG/Op%20BS%20Final%2016052005/Asset%20Disaggregation%2017.04.05%20With%20Residual%20MPSEB/Raw%20TB%20Data%20&amp;%20Cap-CAU%20as%20Gen.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A:\Cal-work\116475%20(Uttar%20Pradesh)\Trip_2003_10\Load%20forecasting\LFore_01.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D:\Cal-work\116475%20(Uttar%20Pradesh)\Trip_2003_10\Load%20forecasting\LFore_0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A:\Users\aa\AppData\Roaming\Microsoft\Excel\201-04REL-Final.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A:\Assignments%20in%20FY%202009-10\UERC%20R1\Santosh%20Workings\UPCL%20Power%20Purchase\Latest%20Models\New%20Folder\New%20Folder\Chairman%20workings\UP\FINANCE\Model-PwC\Model%201901\upseb.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bca3\d\payroll\pf%20yearly%20return%2026.04.07%20final\main%20files%20gvn%20to%20pf%20dept\pf%20yearly%20return%2026.04.07.xls%20-%20summary.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T:\IT\MSD%20India%20IS%20Inventory.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A:\suresh\Power\MSEB\MSEB%2001-02\Data\Dispatch%202.0.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F:\Documents%20and%20Settings\saikrishna\Desktop\ARR-06-07%20Annexures\New%20Folder\Model%20FY%202006-07%20181105%20BRPL.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Scada_server\scada\PROGRESS-REPORT\Nov%20'04\30Nov-04\Chirag\TEMP\weekly-rpt-latest.xls" TargetMode="External"/></Relationships>
</file>

<file path=xl/externalLinks/_rels/externalLink46.xml.rels><?xml version="1.0" encoding="UTF-8" standalone="yes"?>
<Relationships xmlns="http://schemas.openxmlformats.org/package/2006/relationships"><Relationship Id="rId2" Type="http://schemas.microsoft.com/office/2019/04/relationships/externalLinkLongPath" Target="https://grcgt-my.sharepoint.com/Users/satyasuranjeetb333/Documents/PwC/Support%20to%20MPPMCL%20and%20MP%20Discoms/West%20Discom/ARR%20FINAL_Satya/MP%20West-ARR%20filing/West%20Dicom%20ARR_Umesh/Central%20Discom/MPERC%20formats_Central_FY15_16.11.13.xlsx?8727040F" TargetMode="External"/><Relationship Id="rId1" Type="http://schemas.openxmlformats.org/officeDocument/2006/relationships/externalLinkPath" Target="file:///\\8727040F\MPERC%20formats_Central_FY15_16.11.13.xlsx"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H:\201-04REL-Final.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D:\Databank\1-Projects%20In%20Hand\DFID\ARR%202003-04\Arr%20Petition%202003-04\For%20Submission\ARR%20Forms%20For%20Submission.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E:\Users\himankp742\Desktop\GUVNL\Old\Draft%20PP%20&amp;%20Revenue%20Model_v4.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Users\himankp742\Desktop\UPCL\Sales%20Com%20data\destop%20doc\Commercial%20Diary%20April%201%202009.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H:\Documents%20and%20Settings\gangira\Desktop\KPMG\Financial%20Mo\Final%20Model\PF_Modelling_KPMG%20v3.0.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E:\BSES%20Stat%20Audit%202010%20-%2011\WINDOWS\TEMP\User%20Authorisations.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Wizard\c$\NSS\MOB\MOBPLAN\PPG_MOB2.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K:\H\overhds\Nov01\north06.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K:\Documents%20and%20Settings\tsahoo.DLFLOR\Desktop\BUDGET%20Jul%2006\Working\BUDGET%20Jul%2006\Trading%20Summary%20Revised%20Budget%2006-07.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User21\shared%20doc\ARR%202.6%20REV\Performance\PERFORMANCE\ocm\Yearly_perf\OCMJAN2000.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H:\Documents%20and%20Settings\admin\Desktop\FOBS\Final%20Notified%20Balance%20sheet%20MPPKVVCL\Fixed%20Asset%20and%20depn%20details\Depreciation%20working\Distribution%20WZ%20&amp;%20Transco%202005-06.xls"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file:///D:\Documents%20and%20Settings\anurag\My%20Documents\petitions\Petition%20for%20trans%20ARR.doc\Databank\1-Projects%20In%20Hand\DFID\ARR%202003-04\Arr%20Petition%202003-04\For%20Submission\ARR%20Forms%20For%20Submission.xls"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file:///D:\Sameer's%20folder\MSEB\Tariff%20Filing%202003-04\Outputs\Models\Working%20Models\old\Dispatch%202.0.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https://grcgt-my.sharepoint.com/ABPS%2020.1.2017/MPERC/Discoms%20Order/Tariff%20for%20FY%202018-19/22.1.2018/Submission%20of%20ARR%20petition%20to%20MPERC_FY19/Final_Model/Consolidated%20Summary.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Lmc\c\My%20Documents\SpecialREPORT-MAY2002.xls"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file:///\\10.52.65.45\c\mss\Fortnightly%20progress%20reports\NLDO%20Ph%201A\13_GIS%20INTEGRATION0809.xls"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https://grcgt-my.sharepoint.com/Data/ICEA/EMR%20YEARLY/EMR2005-06.XLS"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file:///\\10.52.65.45\c\Planning\INSTRUMENTATION\Instprof0828.xls"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file:///J:\Databank\1-Projects%20In%20Hand\DFID\ARR%202003-04\Arr%20Petition%202003-04\For%20Submission\ARR%20Forms%20For%20Submission.xls"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file:///\\bca3\d\payroll\pf%20yearly%20return%2026.04.07%20final\working%20files%20for%20pf%20yearly%20return\PF%20Return%20Yearly\Forms\Challans%20Details.xls"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file:///I:\Performance\PERFORMANCE\ocm\Yearly_perf\OCMJAN2000.xls" TargetMode="External"/></Relationships>
</file>

<file path=xl/externalLinks/_rels/externalLink66.xml.rels><?xml version="1.0" encoding="UTF-8" standalone="yes"?>
<Relationships xmlns="http://schemas.openxmlformats.org/package/2006/relationships"><Relationship Id="rId1" Type="http://schemas.openxmlformats.org/officeDocument/2006/relationships/externalLinkPath" Target="file:///\\192.168.1.200\Common%20Server\Sameer's%20folder\MSEB\Tariff%20Filing%202003-04\Outputs\Models\Working%20Models\old\Dispatch%202.0.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192.158.1.107\c$\Documents%20and%20Settings\shashankandey\My%20Documents\ARR-FY08\DEMFIXLD.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10.125.7.87\vsj\VSJ\EXCEL\I.Tax%20A.Y.2005-06\IT%20Return\REL\80IA%20working%20&amp;%20Computation%20TOR-AY%2005-06-Revised%202.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G:\Documents%20and%20Settings\shashankandey\My%20Documents\ARR-FY08\DEMFIXLD.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LDAILY"/>
      <sheetName val="MPCSSD"/>
      <sheetName val="DTHG"/>
      <sheetName val="Chart1"/>
      <sheetName val="DLC"/>
      <sheetName val="A 3.7"/>
      <sheetName val="Stationwise Thermal &amp; Hydel Gen"/>
      <sheetName val="Executive Summary -Thermal"/>
      <sheetName val="TWELVE"/>
      <sheetName val="STN WISE EM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Schedule-MU"/>
      <sheetName val="Schedule-1"/>
      <sheetName val="Schedule-2"/>
      <sheetName val="Schedule-3(i)"/>
      <sheetName val="Schedule-3(ii)"/>
      <sheetName val="Schedule-4(i)"/>
      <sheetName val="Schedule-4(ii)"/>
      <sheetName val="Schedule-5(i)"/>
      <sheetName val="Schedule-5(ii)"/>
      <sheetName val="Schedule-6"/>
      <sheetName val="SG-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NCS-3"/>
      <sheetName val="NCS-4I"/>
      <sheetName val="Number of Consumer"/>
      <sheetName val="Energy Sold"/>
      <sheetName val="Cont Loa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MFIXLD"/>
      <sheetName val="FC"/>
      <sheetName val="Load"/>
      <sheetName val="BD-Cons-FY 2017-18"/>
      <sheetName val="Cons- FY 2018-19"/>
      <sheetName val="DVVNL"/>
      <sheetName val="MVVNL"/>
      <sheetName val="PVVNL"/>
      <sheetName val="PuVVNL"/>
      <sheetName val="KESCo"/>
      <sheetName val="Cons-Existing-re comp"/>
      <sheetName val="Re-computation of sales-19- (2)"/>
      <sheetName val="Sheet4"/>
      <sheetName val="LMV-10 working"/>
      <sheetName val="FY 2017-18 Revenue"/>
      <sheetName val="Discom wise Reveneue FY 2017-18"/>
      <sheetName val="DVVNL_Prop"/>
      <sheetName val="MVVNL_Prop"/>
      <sheetName val="PVVNL_prop"/>
      <sheetName val="PuVVNL_Prop"/>
      <sheetName val="KESCo_Prop"/>
      <sheetName val="Re-computation of sales-19-20"/>
    </sheetNames>
    <sheetDataSet>
      <sheetData sheetId="0" refreshError="1">
        <row r="1">
          <cell r="A1" t="str">
            <v>CATEGORY</v>
          </cell>
          <cell r="B1" t="str">
            <v>RESULT</v>
          </cell>
          <cell r="C1" t="str">
            <v>RESULT</v>
          </cell>
          <cell r="D1" t="str">
            <v>FIXED</v>
          </cell>
          <cell r="E1" t="str">
            <v>LOAD</v>
          </cell>
        </row>
        <row r="2">
          <cell r="D2">
            <v>38388</v>
          </cell>
        </row>
        <row r="3">
          <cell r="A3" t="str">
            <v>LMV-1</v>
          </cell>
          <cell r="B3" t="str">
            <v>D(2)            Other Upto 1kw and 1 Phase</v>
          </cell>
          <cell r="C3" t="str">
            <v>D(2)            Other Upto 1kw and 1 Phase</v>
          </cell>
          <cell r="D3">
            <v>19075</v>
          </cell>
          <cell r="E3">
            <v>394</v>
          </cell>
        </row>
        <row r="4">
          <cell r="A4" t="str">
            <v>LMV-1</v>
          </cell>
          <cell r="B4" t="str">
            <v>D(3)            Other Above 1kw and 1 Phase</v>
          </cell>
          <cell r="C4" t="str">
            <v>D(3)            Other Above 1kw and 1 Phase</v>
          </cell>
          <cell r="D4">
            <v>1376075</v>
          </cell>
          <cell r="E4">
            <v>28198</v>
          </cell>
        </row>
        <row r="5">
          <cell r="A5" t="str">
            <v>LMV-1</v>
          </cell>
          <cell r="B5" t="str">
            <v>D(4)            Other 3 Phase</v>
          </cell>
          <cell r="C5" t="str">
            <v>D(4)            Other 3 Phase</v>
          </cell>
          <cell r="D5">
            <v>418309.83</v>
          </cell>
          <cell r="E5">
            <v>8737</v>
          </cell>
        </row>
        <row r="6">
          <cell r="A6" t="str">
            <v>LMV-1</v>
          </cell>
          <cell r="B6" t="str">
            <v>D(5)            Registered Societies</v>
          </cell>
          <cell r="C6" t="str">
            <v>D(5)            Registered Societies</v>
          </cell>
          <cell r="D6">
            <v>74580</v>
          </cell>
          <cell r="E6">
            <v>2486</v>
          </cell>
        </row>
        <row r="7">
          <cell r="A7" t="str">
            <v>LMV-2</v>
          </cell>
          <cell r="B7" t="str">
            <v>C(1)            Other Upto 1kw and 1 Phase</v>
          </cell>
          <cell r="C7" t="str">
            <v>C(1)            Other Upto 1kw and 1 Phase</v>
          </cell>
          <cell r="D7">
            <v>320</v>
          </cell>
          <cell r="E7">
            <v>4</v>
          </cell>
        </row>
        <row r="8">
          <cell r="A8" t="str">
            <v>LMV-2</v>
          </cell>
          <cell r="B8" t="str">
            <v>C(2)            Other Above 1kw and 1 Phase</v>
          </cell>
          <cell r="C8" t="str">
            <v>C(2)            Other Above 1kw and 1 Phase</v>
          </cell>
          <cell r="D8">
            <v>80104</v>
          </cell>
          <cell r="E8">
            <v>1023</v>
          </cell>
        </row>
        <row r="9">
          <cell r="A9" t="str">
            <v>LMV-2</v>
          </cell>
          <cell r="B9" t="str">
            <v>C(3)            Other 3 Phase</v>
          </cell>
          <cell r="C9" t="str">
            <v>C(3)            Other 3 Phase</v>
          </cell>
          <cell r="D9">
            <v>220124.58</v>
          </cell>
          <cell r="E9">
            <v>3191.3330000000001</v>
          </cell>
        </row>
        <row r="10">
          <cell r="A10" t="str">
            <v>LMV-4(A)</v>
          </cell>
          <cell r="B10" t="str">
            <v>PI(1)           Other Upto 1kw and 1 Phase</v>
          </cell>
          <cell r="C10" t="str">
            <v>PI(1)           Other Upto 1kw and 1 Phase</v>
          </cell>
          <cell r="D10">
            <v>75</v>
          </cell>
          <cell r="E10">
            <v>1</v>
          </cell>
        </row>
        <row r="11">
          <cell r="A11" t="str">
            <v>LMV-4(A)</v>
          </cell>
          <cell r="B11" t="str">
            <v>PI(2)           Other Above 1kw and 1 Phase</v>
          </cell>
          <cell r="C11" t="str">
            <v>PI(2)           Other Above 1kw and 1 Phase</v>
          </cell>
          <cell r="D11">
            <v>750</v>
          </cell>
          <cell r="E11">
            <v>12</v>
          </cell>
        </row>
        <row r="12">
          <cell r="A12" t="str">
            <v>LMV-4(A)</v>
          </cell>
          <cell r="B12" t="str">
            <v>PI(3)           Other 3 Phase</v>
          </cell>
          <cell r="C12" t="str">
            <v>PI(3)           Other 3 Phase</v>
          </cell>
          <cell r="D12">
            <v>70533</v>
          </cell>
          <cell r="E12">
            <v>1006.22</v>
          </cell>
        </row>
        <row r="13">
          <cell r="A13" t="str">
            <v>LMV-4(B)</v>
          </cell>
          <cell r="B13" t="str">
            <v>PI(1)           Other Upto 5kw</v>
          </cell>
          <cell r="C13" t="str">
            <v>PI(1)           Other Upto 5kw</v>
          </cell>
          <cell r="D13">
            <v>1600</v>
          </cell>
          <cell r="E13">
            <v>20</v>
          </cell>
        </row>
        <row r="14">
          <cell r="A14" t="str">
            <v>LMV-4(B)</v>
          </cell>
          <cell r="B14" t="str">
            <v>PI(2)           Other 5kw to 10kw</v>
          </cell>
          <cell r="C14" t="str">
            <v>PI(2)           Other 5kw to 10kw</v>
          </cell>
          <cell r="D14">
            <v>1320</v>
          </cell>
          <cell r="E14">
            <v>17.5</v>
          </cell>
        </row>
        <row r="15">
          <cell r="A15" t="str">
            <v>LMV-4(B)</v>
          </cell>
          <cell r="B15" t="str">
            <v>PI(3)           Other Above 10kw</v>
          </cell>
          <cell r="C15" t="str">
            <v>PI(3)           Other Above 10kw</v>
          </cell>
          <cell r="D15">
            <v>154306.48000000001</v>
          </cell>
          <cell r="E15">
            <v>2276</v>
          </cell>
        </row>
        <row r="16">
          <cell r="A16" t="str">
            <v>LMV-5</v>
          </cell>
          <cell r="B16" t="str">
            <v>PTW             PTW (Metered) LMV-5</v>
          </cell>
          <cell r="C16" t="str">
            <v>PTW             PTW (Metered) LMV-5</v>
          </cell>
          <cell r="D16">
            <v>12097.5</v>
          </cell>
          <cell r="E16">
            <v>445.5</v>
          </cell>
        </row>
        <row r="17">
          <cell r="A17" t="str">
            <v>LMV-6</v>
          </cell>
          <cell r="B17" t="str">
            <v>Upto 25 BHP :</v>
          </cell>
          <cell r="C17" t="str">
            <v>Upto 25 BHP :</v>
          </cell>
        </row>
        <row r="18">
          <cell r="A18" t="str">
            <v>LMV-6</v>
          </cell>
          <cell r="B18" t="str">
            <v>I(1)a(i)        Supply on rural feeder</v>
          </cell>
          <cell r="C18" t="str">
            <v>I(1)a(i)        Supply on rural feeder</v>
          </cell>
          <cell r="D18">
            <v>9693.5400000000009</v>
          </cell>
          <cell r="E18">
            <v>195.51</v>
          </cell>
        </row>
        <row r="19">
          <cell r="A19" t="str">
            <v>LMV-6</v>
          </cell>
          <cell r="B19" t="str">
            <v>I(1)a(ii)       Supply on urban feeder</v>
          </cell>
          <cell r="C19" t="str">
            <v>I(1)a(ii)       Supply on urban feeder</v>
          </cell>
          <cell r="D19">
            <v>217074.06</v>
          </cell>
          <cell r="E19">
            <v>3450.1750000000002</v>
          </cell>
        </row>
        <row r="20">
          <cell r="A20" t="str">
            <v>LMV-6</v>
          </cell>
          <cell r="B20" t="str">
            <v>Above 25 BHP and upto 100 BHP :</v>
          </cell>
          <cell r="C20" t="str">
            <v>Above 25 BHP and upto 100 BHP :</v>
          </cell>
        </row>
        <row r="21">
          <cell r="A21" t="str">
            <v>LMV-6</v>
          </cell>
          <cell r="B21" t="str">
            <v>I(1)b(ii)-A     Urban cons-unrestricted supply (Peak-hours)</v>
          </cell>
          <cell r="C21" t="str">
            <v>I(1)b(ii)-A     Urban cons-unrestricted supply (Peak-hours)</v>
          </cell>
          <cell r="D21">
            <v>314095.7</v>
          </cell>
          <cell r="E21">
            <v>5525</v>
          </cell>
        </row>
        <row r="22">
          <cell r="A22" t="str">
            <v>LMV-6</v>
          </cell>
          <cell r="B22" t="str">
            <v>I(1)b(ii)-B     Urban cons-restricted supply</v>
          </cell>
          <cell r="C22" t="str">
            <v>I(1)b(ii)-B     Urban cons-restricted supply</v>
          </cell>
          <cell r="D22">
            <v>216282.55</v>
          </cell>
          <cell r="E22">
            <v>3813.1660000000002</v>
          </cell>
        </row>
        <row r="23">
          <cell r="A23" t="str">
            <v>LMV-6</v>
          </cell>
          <cell r="B23" t="str">
            <v>I(1)b(ii)-C     Consumers - supply on rural feeders</v>
          </cell>
          <cell r="C23" t="str">
            <v>I(1)b(ii)-C     Consumers - supply on rural feeders</v>
          </cell>
          <cell r="D23">
            <v>0</v>
          </cell>
          <cell r="E23">
            <v>0</v>
          </cell>
        </row>
        <row r="24">
          <cell r="A24" t="str">
            <v>LMV-7</v>
          </cell>
          <cell r="B24" t="str">
            <v>PWW             Public Water Works (Metered) LMV-7</v>
          </cell>
          <cell r="C24" t="str">
            <v>PWW             Public Water Works (Metered) LMV-7</v>
          </cell>
          <cell r="D24">
            <v>46450.5</v>
          </cell>
          <cell r="E24">
            <v>688.34</v>
          </cell>
        </row>
        <row r="25">
          <cell r="A25" t="str">
            <v>LMV-9</v>
          </cell>
          <cell r="B25" t="str">
            <v>C(1)            Other Upto 5kw</v>
          </cell>
          <cell r="C25" t="str">
            <v>C(1)            Other Upto 5kw</v>
          </cell>
          <cell r="D25">
            <v>0</v>
          </cell>
          <cell r="E25">
            <v>2440</v>
          </cell>
        </row>
        <row r="26">
          <cell r="A26" t="str">
            <v>LMV-9</v>
          </cell>
          <cell r="B26" t="str">
            <v>C(2)            Other 5kw to 10kw</v>
          </cell>
          <cell r="C26" t="str">
            <v>C(2)            Other 5kw to 10kw</v>
          </cell>
          <cell r="D26">
            <v>0</v>
          </cell>
          <cell r="E26">
            <v>334</v>
          </cell>
        </row>
        <row r="27">
          <cell r="A27" t="str">
            <v>LMV-9</v>
          </cell>
          <cell r="B27" t="str">
            <v>C(3)            Other Above 10kw</v>
          </cell>
          <cell r="C27" t="str">
            <v>C(3)            Other Above 10kw</v>
          </cell>
          <cell r="D27">
            <v>0</v>
          </cell>
          <cell r="E27">
            <v>1403</v>
          </cell>
        </row>
        <row r="28">
          <cell r="A28" t="str">
            <v>HV-2</v>
          </cell>
          <cell r="B28" t="str">
            <v>I(2O)a(i)       Unrestricted and Independent Feeder</v>
          </cell>
          <cell r="C28" t="str">
            <v>I(2O)a(i)       Unrestricted and Independent Feeder</v>
          </cell>
          <cell r="D28">
            <v>541620</v>
          </cell>
          <cell r="E28">
            <v>3200</v>
          </cell>
        </row>
        <row r="29">
          <cell r="A29" t="str">
            <v>HV-2</v>
          </cell>
          <cell r="B29" t="str">
            <v>I(2O)a(ii)      Unrestricted and Common Feeder</v>
          </cell>
          <cell r="C29" t="str">
            <v>I(2O)a(ii)      Unrestricted and Common Feeder</v>
          </cell>
          <cell r="D29">
            <v>7525317.1399999997</v>
          </cell>
          <cell r="E29">
            <v>52398.66</v>
          </cell>
        </row>
        <row r="30">
          <cell r="A30" t="str">
            <v>HV-2</v>
          </cell>
          <cell r="B30" t="str">
            <v>I(2O)b(i)       Restricted and Independent Feeder</v>
          </cell>
          <cell r="C30" t="str">
            <v>I(2O)b(i)       Restricted and Independent Feeder</v>
          </cell>
          <cell r="D30">
            <v>318750</v>
          </cell>
          <cell r="E30">
            <v>2500</v>
          </cell>
        </row>
        <row r="31">
          <cell r="A31" t="str">
            <v>HV-2</v>
          </cell>
          <cell r="B31" t="str">
            <v>I(2O)b(ii)      Restricted and Common Feeder</v>
          </cell>
          <cell r="C31" t="str">
            <v>I(2O)b(ii)      Restricted and Common Feeder</v>
          </cell>
          <cell r="D31">
            <v>1287454.8</v>
          </cell>
          <cell r="E31">
            <v>8337</v>
          </cell>
        </row>
      </sheetData>
      <sheetData sheetId="1" refreshError="1"/>
      <sheetData sheetId="2" refreshError="1"/>
      <sheetData sheetId="3"/>
      <sheetData sheetId="4">
        <row r="1">
          <cell r="B1">
            <v>0</v>
          </cell>
        </row>
      </sheetData>
      <sheetData sheetId="5"/>
      <sheetData sheetId="6"/>
      <sheetData sheetId="7">
        <row r="1">
          <cell r="B1">
            <v>0</v>
          </cell>
        </row>
      </sheetData>
      <sheetData sheetId="8"/>
      <sheetData sheetId="9"/>
      <sheetData sheetId="10">
        <row r="1">
          <cell r="B1">
            <v>0</v>
          </cell>
        </row>
      </sheetData>
      <sheetData sheetId="11"/>
      <sheetData sheetId="12"/>
      <sheetData sheetId="13"/>
      <sheetData sheetId="14"/>
      <sheetData sheetId="15"/>
      <sheetData sheetId="16"/>
      <sheetData sheetId="17"/>
      <sheetData sheetId="18"/>
      <sheetData sheetId="19">
        <row r="1">
          <cell r="A1" t="str">
            <v>CATEGORY</v>
          </cell>
        </row>
      </sheetData>
      <sheetData sheetId="20"/>
      <sheetData sheetId="2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xecutive Summary -Thermal"/>
      <sheetName val="MPEB Performance"/>
      <sheetName val="Stationwise Thermal &amp; Hydel Gen"/>
      <sheetName val="Fuel Oil &amp; Aux. Cons."/>
      <sheetName val="TWELVE"/>
      <sheetName val="UGEN"/>
      <sheetName val="Yearly Thermal"/>
      <sheetName val="Yearly Hydel"/>
      <sheetName val="GPUF9196"/>
      <sheetName val="MPSEB90-01MONTHLY GENPLF"/>
      <sheetName val="UNITWISE GEN &amp; FACTORS (S)"/>
      <sheetName val="GENPLF"/>
      <sheetName val="TPI"/>
      <sheetName val="TPI98-99"/>
      <sheetName val="TPI99-00"/>
      <sheetName val="TPI00-01"/>
      <sheetName val="TARGET9197"/>
      <sheetName val="TARGET 97-98"/>
      <sheetName val="TARGET 98-99"/>
      <sheetName val="TARGET 99-00"/>
      <sheetName val="TARGET 00-01"/>
      <sheetName val="Executive Summary _Thermal"/>
      <sheetName val="Stationwise Thermal _ Hydel Gen"/>
      <sheetName val="BREAKUP OF OIL"/>
      <sheetName val="C.S.GENERATION"/>
      <sheetName val="Coalmine"/>
    </sheetNames>
    <sheetDataSet>
      <sheetData sheetId="0" refreshError="1">
        <row r="4">
          <cell r="A4" t="str">
            <v/>
          </cell>
          <cell r="B4" t="str">
            <v>P A R T I C U L A R S</v>
          </cell>
          <cell r="C4" t="str">
            <v>MW</v>
          </cell>
          <cell r="D4" t="str">
            <v>91-92</v>
          </cell>
          <cell r="E4" t="str">
            <v>92-93</v>
          </cell>
          <cell r="F4" t="str">
            <v>93-94</v>
          </cell>
          <cell r="G4" t="str">
            <v>94-95</v>
          </cell>
          <cell r="H4" t="str">
            <v xml:space="preserve">95-96 </v>
          </cell>
          <cell r="I4" t="str">
            <v>MKwh</v>
          </cell>
          <cell r="J4" t="str">
            <v>%</v>
          </cell>
          <cell r="K4" t="str">
            <v>MW</v>
          </cell>
          <cell r="L4" t="str">
            <v>OP.STOCK</v>
          </cell>
          <cell r="M4" t="str">
            <v>RECIEPT</v>
          </cell>
          <cell r="N4" t="str">
            <v>MT</v>
          </cell>
          <cell r="O4" t="str">
            <v>Kg/kWH</v>
          </cell>
          <cell r="P4" t="str">
            <v>KL</v>
          </cell>
          <cell r="Q4" t="str">
            <v>ml/KWH</v>
          </cell>
        </row>
        <row r="5">
          <cell r="A5">
            <v>1</v>
          </cell>
          <cell r="B5" t="str">
            <v>Thermal  Generation (Including 100 % Satpura )</v>
          </cell>
          <cell r="C5" t="str">
            <v>MU</v>
          </cell>
          <cell r="D5">
            <v>11579.92</v>
          </cell>
          <cell r="E5">
            <v>12363.2</v>
          </cell>
          <cell r="F5">
            <v>13331.49</v>
          </cell>
          <cell r="G5">
            <v>14781.19868</v>
          </cell>
          <cell r="H5">
            <v>16071.35</v>
          </cell>
          <cell r="I5" t="str">
            <v/>
          </cell>
          <cell r="J5">
            <v>0</v>
          </cell>
          <cell r="K5">
            <v>57</v>
          </cell>
          <cell r="N5">
            <v>277748</v>
          </cell>
          <cell r="O5">
            <v>1.1912334877337452</v>
          </cell>
          <cell r="P5">
            <v>0</v>
          </cell>
          <cell r="Q5">
            <v>0</v>
          </cell>
        </row>
        <row r="6">
          <cell r="A6">
            <v>2</v>
          </cell>
          <cell r="B6" t="str">
            <v xml:space="preserve">Plan Target    </v>
          </cell>
          <cell r="C6" t="str">
            <v>MU</v>
          </cell>
          <cell r="D6">
            <v>13440</v>
          </cell>
          <cell r="E6">
            <v>13240</v>
          </cell>
          <cell r="F6">
            <v>14935</v>
          </cell>
          <cell r="G6">
            <v>14850</v>
          </cell>
          <cell r="H6">
            <v>16620</v>
          </cell>
          <cell r="I6" t="str">
            <v/>
          </cell>
          <cell r="J6">
            <v>0</v>
          </cell>
          <cell r="K6">
            <v>60</v>
          </cell>
          <cell r="N6">
            <v>71743</v>
          </cell>
          <cell r="O6">
            <v>1.1081711461229535</v>
          </cell>
          <cell r="P6">
            <v>0</v>
          </cell>
          <cell r="Q6">
            <v>0</v>
          </cell>
        </row>
        <row r="7">
          <cell r="A7">
            <v>3</v>
          </cell>
          <cell r="B7" t="str">
            <v>ACHIEVEMENT Percentage of ( 2 )</v>
          </cell>
          <cell r="C7" t="str">
            <v>%</v>
          </cell>
          <cell r="D7">
            <v>86.160119047619048</v>
          </cell>
          <cell r="E7">
            <v>93.377643504531719</v>
          </cell>
          <cell r="F7">
            <v>89.26340810177436</v>
          </cell>
          <cell r="G7">
            <v>99.53669144781145</v>
          </cell>
          <cell r="H7">
            <v>96.698856799037301</v>
          </cell>
          <cell r="I7" t="str">
            <v/>
          </cell>
          <cell r="J7">
            <v>0</v>
          </cell>
          <cell r="K7">
            <v>160</v>
          </cell>
          <cell r="N7">
            <v>588701</v>
          </cell>
          <cell r="O7">
            <v>0.93894701585377527</v>
          </cell>
          <cell r="P7">
            <v>7154</v>
          </cell>
          <cell r="Q7">
            <v>11.410252320648187</v>
          </cell>
        </row>
        <row r="8">
          <cell r="A8">
            <v>4</v>
          </cell>
          <cell r="B8" t="str">
            <v>Plant    Utilisation    Factor            **</v>
          </cell>
          <cell r="C8" t="str">
            <v>%</v>
          </cell>
          <cell r="D8">
            <v>49.14</v>
          </cell>
          <cell r="E8">
            <v>52.6</v>
          </cell>
          <cell r="F8">
            <v>56.03</v>
          </cell>
          <cell r="G8">
            <v>58.1673864745838</v>
          </cell>
          <cell r="H8">
            <v>59.2</v>
          </cell>
          <cell r="I8">
            <v>119</v>
          </cell>
          <cell r="J8">
            <v>11.529331976941336</v>
          </cell>
          <cell r="K8">
            <v>200</v>
          </cell>
          <cell r="N8">
            <v>983703</v>
          </cell>
          <cell r="O8">
            <v>0.95306205493387575</v>
          </cell>
          <cell r="P8">
            <v>4674</v>
          </cell>
          <cell r="Q8">
            <v>4.5284115680860335</v>
          </cell>
        </row>
        <row r="9">
          <cell r="A9">
            <v>5</v>
          </cell>
          <cell r="B9" t="str">
            <v>Plant    Availibility   Factor              **</v>
          </cell>
          <cell r="C9" t="str">
            <v>%</v>
          </cell>
          <cell r="D9">
            <v>66.92</v>
          </cell>
          <cell r="E9">
            <v>71.400000000000006</v>
          </cell>
          <cell r="F9">
            <v>72.040000000000006</v>
          </cell>
          <cell r="G9">
            <v>75.44</v>
          </cell>
          <cell r="H9">
            <v>75.3</v>
          </cell>
          <cell r="I9">
            <v>126</v>
          </cell>
          <cell r="J9">
            <v>12.357181385769627</v>
          </cell>
          <cell r="K9">
            <v>176</v>
          </cell>
          <cell r="N9">
            <v>985516</v>
          </cell>
          <cell r="O9">
            <v>0.9665238071887412</v>
          </cell>
          <cell r="P9">
            <v>4737</v>
          </cell>
          <cell r="Q9">
            <v>4.6457117638405334</v>
          </cell>
        </row>
        <row r="10">
          <cell r="A10">
            <v>6</v>
          </cell>
          <cell r="B10" t="str">
            <v>Partial  Unavailability Factor         **</v>
          </cell>
          <cell r="C10" t="str">
            <v>%</v>
          </cell>
          <cell r="D10">
            <v>17.78</v>
          </cell>
          <cell r="E10">
            <v>18.8</v>
          </cell>
          <cell r="F10">
            <v>16</v>
          </cell>
          <cell r="G10">
            <v>17.272613525416201</v>
          </cell>
          <cell r="H10">
            <v>16.16</v>
          </cell>
          <cell r="I10">
            <v>91.84</v>
          </cell>
          <cell r="J10">
            <v>14.733059548254619</v>
          </cell>
          <cell r="K10">
            <v>146</v>
          </cell>
          <cell r="N10">
            <v>626484</v>
          </cell>
          <cell r="O10">
            <v>1.0050115503080082</v>
          </cell>
          <cell r="P10">
            <v>6372</v>
          </cell>
          <cell r="Q10">
            <v>10.222022587268993</v>
          </cell>
        </row>
        <row r="11">
          <cell r="A11" t="str">
            <v>a</v>
          </cell>
          <cell r="B11" t="str">
            <v>Main Boiler</v>
          </cell>
          <cell r="C11" t="str">
            <v>%</v>
          </cell>
          <cell r="D11">
            <v>0</v>
          </cell>
          <cell r="E11">
            <v>0.38</v>
          </cell>
          <cell r="F11">
            <v>0.24</v>
          </cell>
          <cell r="G11">
            <v>0.25</v>
          </cell>
          <cell r="H11">
            <v>2.4</v>
          </cell>
          <cell r="I11">
            <v>104.13</v>
          </cell>
          <cell r="J11">
            <v>14.347718253968255</v>
          </cell>
          <cell r="K11">
            <v>192</v>
          </cell>
          <cell r="N11">
            <v>745282</v>
          </cell>
          <cell r="O11">
            <v>1.0268986992945326</v>
          </cell>
          <cell r="P11">
            <v>7889</v>
          </cell>
          <cell r="Q11">
            <v>10.869984567901234</v>
          </cell>
        </row>
        <row r="12">
          <cell r="A12" t="str">
            <v>b</v>
          </cell>
          <cell r="B12" t="str">
            <v>Boiler Auxiliaries(Mainly Mills)</v>
          </cell>
          <cell r="C12" t="str">
            <v>%</v>
          </cell>
          <cell r="D12">
            <v>2.1352047355439101</v>
          </cell>
          <cell r="E12">
            <v>0.82</v>
          </cell>
          <cell r="F12">
            <v>1.03</v>
          </cell>
          <cell r="G12">
            <v>0.57999999999999996</v>
          </cell>
          <cell r="H12">
            <v>5.0999999999999996</v>
          </cell>
          <cell r="I12">
            <v>102.85735</v>
          </cell>
          <cell r="J12">
            <v>14.163777196364638</v>
          </cell>
          <cell r="K12">
            <v>164</v>
          </cell>
          <cell r="N12">
            <v>747152</v>
          </cell>
          <cell r="O12">
            <v>1.0288515560451665</v>
          </cell>
          <cell r="P12">
            <v>6596.07</v>
          </cell>
          <cell r="Q12">
            <v>9.0829936656568435</v>
          </cell>
        </row>
        <row r="13">
          <cell r="A13" t="str">
            <v>c</v>
          </cell>
          <cell r="B13" t="str">
            <v>Turbine</v>
          </cell>
          <cell r="C13" t="str">
            <v>%</v>
          </cell>
          <cell r="D13">
            <v>0.30946718340726254</v>
          </cell>
          <cell r="E13">
            <v>1.1200000000000001</v>
          </cell>
          <cell r="F13">
            <v>1.37</v>
          </cell>
          <cell r="G13">
            <v>0.28000000000000003</v>
          </cell>
          <cell r="H13">
            <v>0.8</v>
          </cell>
          <cell r="I13">
            <v>111.1</v>
          </cell>
          <cell r="J13">
            <v>13.938025341864257</v>
          </cell>
          <cell r="K13">
            <v>182</v>
          </cell>
          <cell r="N13">
            <v>830584</v>
          </cell>
          <cell r="O13">
            <v>1.0420072763768662</v>
          </cell>
          <cell r="P13">
            <v>10237</v>
          </cell>
          <cell r="Q13">
            <v>12.842805168736669</v>
          </cell>
        </row>
        <row r="14">
          <cell r="A14" t="str">
            <v>d</v>
          </cell>
          <cell r="B14" t="str">
            <v>Turbine Auxiliaries</v>
          </cell>
          <cell r="C14" t="str">
            <v>%</v>
          </cell>
          <cell r="D14">
            <v>1.1834191455446403</v>
          </cell>
          <cell r="E14">
            <v>0.81</v>
          </cell>
          <cell r="F14">
            <v>0.54</v>
          </cell>
          <cell r="G14">
            <v>0.21</v>
          </cell>
          <cell r="H14">
            <v>0.6</v>
          </cell>
          <cell r="I14">
            <v>127</v>
          </cell>
          <cell r="J14">
            <v>12.480345911949685</v>
          </cell>
          <cell r="K14">
            <v>192</v>
          </cell>
          <cell r="N14">
            <v>1055897</v>
          </cell>
          <cell r="O14">
            <v>1.0376346305031448</v>
          </cell>
          <cell r="P14">
            <v>6774</v>
          </cell>
          <cell r="Q14">
            <v>6.6568396226415096</v>
          </cell>
        </row>
        <row r="15">
          <cell r="A15" t="str">
            <v>e</v>
          </cell>
          <cell r="B15" t="str">
            <v>Generator</v>
          </cell>
          <cell r="C15" t="str">
            <v>%</v>
          </cell>
          <cell r="D15">
            <v>0.23316136939653051</v>
          </cell>
          <cell r="E15">
            <v>0.36</v>
          </cell>
          <cell r="F15">
            <v>0.69</v>
          </cell>
          <cell r="G15">
            <v>0.93</v>
          </cell>
          <cell r="H15">
            <v>0.3</v>
          </cell>
          <cell r="I15">
            <v>128.80000000000001</v>
          </cell>
          <cell r="J15">
            <v>11.592115921159214</v>
          </cell>
          <cell r="K15">
            <v>196</v>
          </cell>
          <cell r="N15">
            <v>1098156</v>
          </cell>
          <cell r="O15">
            <v>0.98835028350283505</v>
          </cell>
          <cell r="P15">
            <v>6387</v>
          </cell>
          <cell r="Q15">
            <v>5.7483574835748366</v>
          </cell>
        </row>
        <row r="16">
          <cell r="A16" t="str">
            <v>f</v>
          </cell>
          <cell r="B16" t="str">
            <v>Electrical</v>
          </cell>
          <cell r="C16" t="str">
            <v>%</v>
          </cell>
          <cell r="D16">
            <v>0.46916617012716505</v>
          </cell>
          <cell r="E16">
            <v>0.28000000000000003</v>
          </cell>
          <cell r="F16">
            <v>0.28999999999999998</v>
          </cell>
          <cell r="G16">
            <v>1.78</v>
          </cell>
          <cell r="H16">
            <v>0.8</v>
          </cell>
          <cell r="I16">
            <v>132.66300000000001</v>
          </cell>
          <cell r="J16">
            <v>11.803283064193247</v>
          </cell>
          <cell r="K16">
            <v>190</v>
          </cell>
          <cell r="N16">
            <v>1049273</v>
          </cell>
          <cell r="O16">
            <v>0.93355843231460478</v>
          </cell>
          <cell r="P16">
            <v>5874</v>
          </cell>
          <cell r="Q16">
            <v>5.2262111303883625</v>
          </cell>
        </row>
        <row r="17">
          <cell r="A17" t="str">
            <v>g</v>
          </cell>
          <cell r="B17" t="str">
            <v>Coal related (Quality ,Quantity ,Handling ,wet coal)</v>
          </cell>
          <cell r="C17" t="str">
            <v>%</v>
          </cell>
          <cell r="D17">
            <v>3.0365300291812445</v>
          </cell>
          <cell r="E17">
            <v>0.33</v>
          </cell>
          <cell r="F17">
            <v>0.12</v>
          </cell>
          <cell r="G17">
            <v>0.47</v>
          </cell>
          <cell r="H17">
            <v>5.8</v>
          </cell>
          <cell r="I17">
            <v>98.7</v>
          </cell>
          <cell r="J17">
            <v>11.927636587753327</v>
          </cell>
          <cell r="K17">
            <v>188</v>
          </cell>
          <cell r="N17">
            <v>770211</v>
          </cell>
          <cell r="O17">
            <v>0.93077982815502303</v>
          </cell>
          <cell r="P17">
            <v>3594</v>
          </cell>
          <cell r="Q17">
            <v>4.3432549033825181</v>
          </cell>
        </row>
        <row r="18">
          <cell r="A18" t="str">
            <v>h</v>
          </cell>
          <cell r="B18" t="str">
            <v>Others</v>
          </cell>
          <cell r="C18" t="str">
            <v>%</v>
          </cell>
          <cell r="D18">
            <v>2.2070544258220908</v>
          </cell>
          <cell r="E18">
            <v>3.85</v>
          </cell>
          <cell r="F18">
            <v>1.23</v>
          </cell>
          <cell r="G18">
            <v>1</v>
          </cell>
          <cell r="H18">
            <v>0.5</v>
          </cell>
          <cell r="I18">
            <v>123.9</v>
          </cell>
          <cell r="J18">
            <v>12.5</v>
          </cell>
          <cell r="K18">
            <v>172</v>
          </cell>
          <cell r="N18">
            <v>945093</v>
          </cell>
          <cell r="O18">
            <v>0.95</v>
          </cell>
          <cell r="P18">
            <v>4874</v>
          </cell>
          <cell r="Q18">
            <v>4.9162800080693971</v>
          </cell>
        </row>
        <row r="19">
          <cell r="A19">
            <v>7</v>
          </cell>
          <cell r="B19" t="str">
            <v xml:space="preserve">Planned  Outage         Rate          </v>
          </cell>
          <cell r="C19" t="str">
            <v>MU</v>
          </cell>
          <cell r="D19">
            <v>3672.14</v>
          </cell>
          <cell r="E19">
            <v>3192.88</v>
          </cell>
          <cell r="F19">
            <v>3765.67</v>
          </cell>
          <cell r="G19">
            <v>2144.02</v>
          </cell>
          <cell r="H19">
            <v>3421.66</v>
          </cell>
          <cell r="I19">
            <v>107.73</v>
          </cell>
          <cell r="J19">
            <v>12.12</v>
          </cell>
          <cell r="K19">
            <v>180</v>
          </cell>
          <cell r="N19">
            <v>852784</v>
          </cell>
          <cell r="O19">
            <v>0.95899999999999996</v>
          </cell>
          <cell r="P19">
            <v>3494</v>
          </cell>
          <cell r="Q19">
            <v>3.93</v>
          </cell>
        </row>
        <row r="20">
          <cell r="A20" t="str">
            <v>a</v>
          </cell>
          <cell r="C20" t="str">
            <v>No</v>
          </cell>
          <cell r="D20">
            <v>18</v>
          </cell>
          <cell r="E20">
            <v>23</v>
          </cell>
          <cell r="F20">
            <v>20</v>
          </cell>
          <cell r="G20">
            <v>24</v>
          </cell>
          <cell r="H20">
            <v>23</v>
          </cell>
          <cell r="I20">
            <v>118.3586</v>
          </cell>
          <cell r="J20">
            <v>11.988607114621157</v>
          </cell>
          <cell r="K20">
            <v>185.2</v>
          </cell>
          <cell r="L20">
            <v>0</v>
          </cell>
          <cell r="M20">
            <v>0</v>
          </cell>
          <cell r="N20">
            <v>943103.4</v>
          </cell>
          <cell r="O20">
            <v>0.95233770879449242</v>
          </cell>
          <cell r="P20">
            <v>4844.6000000000004</v>
          </cell>
          <cell r="Q20">
            <v>4.832820705083023</v>
          </cell>
        </row>
        <row r="21">
          <cell r="A21" t="str">
            <v>b</v>
          </cell>
          <cell r="B21" t="str">
            <v xml:space="preserve">                                                       **</v>
          </cell>
          <cell r="C21" t="str">
            <v>%</v>
          </cell>
          <cell r="D21">
            <v>16</v>
          </cell>
          <cell r="E21">
            <v>13.59</v>
          </cell>
          <cell r="F21">
            <v>16.079999999999998</v>
          </cell>
          <cell r="G21">
            <v>12.209376208374712</v>
          </cell>
          <cell r="H21">
            <v>12.6</v>
          </cell>
          <cell r="I21" t="str">
            <v/>
          </cell>
          <cell r="J21">
            <v>0</v>
          </cell>
          <cell r="K21">
            <v>212</v>
          </cell>
          <cell r="N21">
            <v>978858</v>
          </cell>
          <cell r="O21">
            <v>0.9104724167759578</v>
          </cell>
          <cell r="P21">
            <v>19275</v>
          </cell>
          <cell r="Q21">
            <v>17.928398024388205</v>
          </cell>
        </row>
        <row r="22">
          <cell r="A22">
            <v>8</v>
          </cell>
          <cell r="B22" t="str">
            <v xml:space="preserve">Forced   Outage   </v>
          </cell>
          <cell r="C22" t="str">
            <v>MU</v>
          </cell>
          <cell r="D22">
            <v>4054.2</v>
          </cell>
          <cell r="E22">
            <v>3528.19</v>
          </cell>
          <cell r="F22">
            <v>2780.85</v>
          </cell>
          <cell r="G22">
            <v>3161.67</v>
          </cell>
          <cell r="H22">
            <v>3281.99</v>
          </cell>
          <cell r="I22">
            <v>114</v>
          </cell>
          <cell r="J22">
            <v>9.5494182393888369</v>
          </cell>
          <cell r="K22">
            <v>224</v>
          </cell>
          <cell r="N22">
            <v>1094158</v>
          </cell>
          <cell r="O22">
            <v>0.916541435260808</v>
          </cell>
          <cell r="P22">
            <v>18208</v>
          </cell>
          <cell r="Q22">
            <v>15.252263798490523</v>
          </cell>
        </row>
        <row r="23">
          <cell r="A23" t="str">
            <v>a</v>
          </cell>
          <cell r="B23" t="str">
            <v>90-91</v>
          </cell>
          <cell r="C23" t="str">
            <v>No</v>
          </cell>
          <cell r="D23">
            <v>838</v>
          </cell>
          <cell r="E23">
            <v>793</v>
          </cell>
          <cell r="F23">
            <v>756</v>
          </cell>
          <cell r="G23">
            <v>935</v>
          </cell>
          <cell r="H23">
            <v>1031</v>
          </cell>
          <cell r="I23">
            <v>113</v>
          </cell>
          <cell r="J23">
            <v>9.9372108975148166</v>
          </cell>
          <cell r="K23">
            <v>215</v>
          </cell>
          <cell r="N23">
            <v>1065421</v>
          </cell>
          <cell r="O23">
            <v>0.93693036917178185</v>
          </cell>
          <cell r="P23">
            <v>14929</v>
          </cell>
          <cell r="Q23">
            <v>13.128550574247672</v>
          </cell>
        </row>
        <row r="24">
          <cell r="A24" t="str">
            <v>b</v>
          </cell>
          <cell r="B24" t="str">
            <v xml:space="preserve">                                                      **</v>
          </cell>
          <cell r="C24" t="str">
            <v>%</v>
          </cell>
          <cell r="D24">
            <v>17.079999999999998</v>
          </cell>
          <cell r="E24">
            <v>15.01</v>
          </cell>
          <cell r="F24">
            <v>11.88</v>
          </cell>
          <cell r="G24">
            <v>12.35</v>
          </cell>
          <cell r="H24">
            <v>12.08</v>
          </cell>
          <cell r="I24">
            <v>93.49</v>
          </cell>
          <cell r="J24">
            <v>10.99106513049612</v>
          </cell>
          <cell r="K24">
            <v>218</v>
          </cell>
          <cell r="N24">
            <v>821535</v>
          </cell>
          <cell r="O24">
            <v>0.96583000235128147</v>
          </cell>
          <cell r="P24">
            <v>13865</v>
          </cell>
          <cell r="Q24">
            <v>16.300258640959321</v>
          </cell>
        </row>
        <row r="25">
          <cell r="A25" t="str">
            <v>c</v>
          </cell>
          <cell r="B25" t="str">
            <v>Boiler Tube Leakages</v>
          </cell>
          <cell r="C25" t="str">
            <v>MU</v>
          </cell>
          <cell r="D25">
            <v>1507</v>
          </cell>
          <cell r="E25">
            <v>1373.19</v>
          </cell>
          <cell r="F25">
            <v>1286</v>
          </cell>
          <cell r="G25">
            <v>1722</v>
          </cell>
          <cell r="H25">
            <v>2009.66</v>
          </cell>
          <cell r="I25">
            <v>93.94</v>
          </cell>
          <cell r="J25">
            <v>10.841941254544405</v>
          </cell>
          <cell r="K25">
            <v>220</v>
          </cell>
          <cell r="N25">
            <v>837244</v>
          </cell>
          <cell r="O25">
            <v>0.96629234231634831</v>
          </cell>
          <cell r="P25">
            <v>13463</v>
          </cell>
          <cell r="Q25">
            <v>15.538115298055283</v>
          </cell>
        </row>
        <row r="26">
          <cell r="A26" t="str">
            <v>d</v>
          </cell>
          <cell r="B26" t="str">
            <v>93-94</v>
          </cell>
          <cell r="C26" t="str">
            <v>No</v>
          </cell>
          <cell r="D26">
            <v>167</v>
          </cell>
          <cell r="E26">
            <v>188</v>
          </cell>
          <cell r="F26">
            <v>192</v>
          </cell>
          <cell r="G26">
            <v>240</v>
          </cell>
          <cell r="H26">
            <v>273</v>
          </cell>
          <cell r="I26">
            <v>106.832292</v>
          </cell>
          <cell r="J26">
            <v>10.580209698168929</v>
          </cell>
          <cell r="K26">
            <v>216</v>
          </cell>
          <cell r="N26">
            <v>1033657</v>
          </cell>
          <cell r="O26">
            <v>1.0236893369263482</v>
          </cell>
          <cell r="P26">
            <v>9864.48</v>
          </cell>
          <cell r="Q26">
            <v>9.7693557827434265</v>
          </cell>
        </row>
        <row r="27">
          <cell r="A27" t="str">
            <v>e</v>
          </cell>
          <cell r="B27" t="str">
            <v>94-95</v>
          </cell>
          <cell r="C27" t="str">
            <v>%</v>
          </cell>
          <cell r="D27">
            <v>6.3955985380519014</v>
          </cell>
          <cell r="E27">
            <v>5.829559290259148</v>
          </cell>
          <cell r="F27">
            <v>5.4781122578512509</v>
          </cell>
          <cell r="G27">
            <v>6.4055165111673595</v>
          </cell>
          <cell r="H27">
            <v>7.398106058932755</v>
          </cell>
          <cell r="I27">
            <v>121.3</v>
          </cell>
          <cell r="J27">
            <v>10.99728014505893</v>
          </cell>
          <cell r="K27">
            <v>217</v>
          </cell>
          <cell r="N27">
            <v>1127339</v>
          </cell>
          <cell r="O27">
            <v>1.0220661831368993</v>
          </cell>
          <cell r="P27">
            <v>19357</v>
          </cell>
          <cell r="Q27">
            <v>17.5494106980961</v>
          </cell>
        </row>
        <row r="28">
          <cell r="A28">
            <v>9</v>
          </cell>
          <cell r="B28" t="str">
            <v>Total          Coal           Consumption</v>
          </cell>
          <cell r="C28" t="str">
            <v>1000MT</v>
          </cell>
          <cell r="D28">
            <v>9628</v>
          </cell>
          <cell r="E28">
            <v>10365</v>
          </cell>
          <cell r="F28">
            <v>10889.111999999999</v>
          </cell>
          <cell r="G28">
            <v>12127.994971999999</v>
          </cell>
          <cell r="H28">
            <v>13030.226000000001</v>
          </cell>
          <cell r="I28">
            <v>119.5</v>
          </cell>
          <cell r="J28">
            <v>10.722296994167788</v>
          </cell>
          <cell r="K28">
            <v>214</v>
          </cell>
          <cell r="N28">
            <v>1148422</v>
          </cell>
          <cell r="O28">
            <v>1.0304369672498879</v>
          </cell>
          <cell r="P28">
            <v>9390</v>
          </cell>
          <cell r="Q28">
            <v>8.4253028263795429</v>
          </cell>
        </row>
        <row r="29">
          <cell r="A29">
            <v>10</v>
          </cell>
          <cell r="B29" t="str">
            <v xml:space="preserve">COST OF  Coal consumed @ Rs 800 /MT </v>
          </cell>
          <cell r="C29" t="str">
            <v>Cr Rs.</v>
          </cell>
          <cell r="D29">
            <v>770.24</v>
          </cell>
          <cell r="E29">
            <v>829.2</v>
          </cell>
          <cell r="F29">
            <v>871.12896000000001</v>
          </cell>
          <cell r="G29">
            <v>970.23959775999992</v>
          </cell>
          <cell r="H29">
            <v>1042.4180799999999</v>
          </cell>
          <cell r="I29">
            <v>130.69999999999999</v>
          </cell>
          <cell r="J29">
            <v>10.363967964475457</v>
          </cell>
          <cell r="K29">
            <v>217</v>
          </cell>
          <cell r="N29">
            <v>1215835</v>
          </cell>
          <cell r="O29">
            <v>0.96410673221790499</v>
          </cell>
          <cell r="P29">
            <v>7474</v>
          </cell>
          <cell r="Q29">
            <v>5.9265720402822932</v>
          </cell>
        </row>
        <row r="30">
          <cell r="A30">
            <v>11</v>
          </cell>
          <cell r="B30" t="str">
            <v>Specific    Coal           Consumption</v>
          </cell>
          <cell r="C30" t="str">
            <v>Kg/Kwh</v>
          </cell>
          <cell r="D30">
            <v>0.83</v>
          </cell>
          <cell r="E30">
            <v>0.8</v>
          </cell>
          <cell r="F30">
            <v>0.81679632209152919</v>
          </cell>
          <cell r="G30">
            <v>0.82050145151015585</v>
          </cell>
          <cell r="H30">
            <v>0.81</v>
          </cell>
          <cell r="I30">
            <v>139.19800000000001</v>
          </cell>
          <cell r="J30">
            <v>10.294415643003468</v>
          </cell>
          <cell r="K30">
            <v>213</v>
          </cell>
          <cell r="N30">
            <v>1152800</v>
          </cell>
          <cell r="O30">
            <v>0.85255552186485428</v>
          </cell>
          <cell r="P30">
            <v>6231</v>
          </cell>
          <cell r="Q30">
            <v>4.6081483837091488</v>
          </cell>
        </row>
        <row r="31">
          <cell r="A31">
            <v>12</v>
          </cell>
          <cell r="B31" t="str">
            <v>Total          Fuel Oil     Consumption</v>
          </cell>
          <cell r="C31" t="str">
            <v>1000KL</v>
          </cell>
          <cell r="D31">
            <v>147</v>
          </cell>
          <cell r="E31">
            <v>178</v>
          </cell>
          <cell r="F31">
            <v>144.66900000000001</v>
          </cell>
          <cell r="G31">
            <v>185.24459685843499</v>
          </cell>
          <cell r="H31">
            <v>124.101</v>
          </cell>
          <cell r="I31">
            <v>104.9</v>
          </cell>
          <cell r="J31">
            <v>10.818224944826023</v>
          </cell>
          <cell r="K31">
            <v>205</v>
          </cell>
          <cell r="N31">
            <v>842753</v>
          </cell>
          <cell r="O31">
            <v>0.86912216653259911</v>
          </cell>
          <cell r="P31">
            <v>4062</v>
          </cell>
          <cell r="Q31">
            <v>4.1890972093311056</v>
          </cell>
        </row>
        <row r="32">
          <cell r="A32">
            <v>13</v>
          </cell>
          <cell r="B32" t="str">
            <v>COST OF  Fuel oil consumed  @ Rs 7500 per MT</v>
          </cell>
          <cell r="C32" t="str">
            <v>Cr Rs.</v>
          </cell>
          <cell r="D32">
            <v>110.25</v>
          </cell>
          <cell r="E32">
            <v>133.5</v>
          </cell>
          <cell r="F32">
            <v>108.50174999999999</v>
          </cell>
          <cell r="G32">
            <v>138.93344764382627</v>
          </cell>
          <cell r="H32">
            <v>93.075749999999999</v>
          </cell>
          <cell r="I32">
            <v>136.1</v>
          </cell>
          <cell r="J32">
            <v>10.1</v>
          </cell>
          <cell r="K32">
            <v>208</v>
          </cell>
          <cell r="N32">
            <v>1212963</v>
          </cell>
          <cell r="O32">
            <v>0.9</v>
          </cell>
          <cell r="P32">
            <v>5019</v>
          </cell>
          <cell r="Q32">
            <v>3.72</v>
          </cell>
        </row>
        <row r="33">
          <cell r="A33">
            <v>14</v>
          </cell>
          <cell r="B33" t="str">
            <v xml:space="preserve">Specific    Fuel Oil      Consumption </v>
          </cell>
          <cell r="C33" t="str">
            <v>ml/Kwh</v>
          </cell>
          <cell r="D33">
            <v>12.72</v>
          </cell>
          <cell r="E33">
            <v>14.43</v>
          </cell>
          <cell r="F33">
            <v>10.851675244102497</v>
          </cell>
          <cell r="G33">
            <v>12.532447528026529</v>
          </cell>
          <cell r="H33">
            <v>7.72</v>
          </cell>
          <cell r="I33">
            <v>128.52000000000001</v>
          </cell>
          <cell r="J33">
            <v>9.93</v>
          </cell>
          <cell r="K33">
            <v>206</v>
          </cell>
          <cell r="N33">
            <v>1151942</v>
          </cell>
          <cell r="O33">
            <v>0.89</v>
          </cell>
          <cell r="P33">
            <v>5085</v>
          </cell>
          <cell r="Q33">
            <v>3.93</v>
          </cell>
        </row>
        <row r="34">
          <cell r="A34">
            <v>15</v>
          </cell>
          <cell r="B34" t="str">
            <v>Cost of  Fuels  per  Kwh  Generated</v>
          </cell>
          <cell r="C34" t="str">
            <v>Paise</v>
          </cell>
          <cell r="D34">
            <v>76.035931163600438</v>
          </cell>
          <cell r="E34">
            <v>77.868189465510554</v>
          </cell>
          <cell r="F34">
            <v>73.482462200399212</v>
          </cell>
          <cell r="G34">
            <v>75.039451766832357</v>
          </cell>
          <cell r="H34">
            <v>70.653294838330311</v>
          </cell>
          <cell r="I34">
            <v>127.8836</v>
          </cell>
          <cell r="J34">
            <v>10.301321710460989</v>
          </cell>
          <cell r="K34">
            <v>209.8</v>
          </cell>
          <cell r="L34">
            <v>0</v>
          </cell>
          <cell r="M34">
            <v>0</v>
          </cell>
          <cell r="N34">
            <v>1115258.6000000001</v>
          </cell>
          <cell r="O34">
            <v>0.89515688412307171</v>
          </cell>
          <cell r="P34">
            <v>5574.2</v>
          </cell>
          <cell r="Q34">
            <v>4.4747635266645087</v>
          </cell>
        </row>
        <row r="35">
          <cell r="A35">
            <v>16</v>
          </cell>
          <cell r="B35" t="str">
            <v>Thermal  Auxiliary Consumption   Total</v>
          </cell>
          <cell r="C35" t="str">
            <v>MU</v>
          </cell>
          <cell r="D35">
            <v>1235.3499999999999</v>
          </cell>
          <cell r="E35">
            <v>1288.0999999999999</v>
          </cell>
          <cell r="F35">
            <v>1394.5</v>
          </cell>
          <cell r="G35">
            <v>1558.7317929999999</v>
          </cell>
          <cell r="H35">
            <v>1648.2</v>
          </cell>
          <cell r="I35">
            <v>0</v>
          </cell>
          <cell r="J35">
            <v>0</v>
          </cell>
          <cell r="K35" t="str">
            <v/>
          </cell>
          <cell r="L35" t="str">
            <v/>
          </cell>
          <cell r="M35" t="str">
            <v/>
          </cell>
          <cell r="N35">
            <v>1845307</v>
          </cell>
          <cell r="O35">
            <v>0.95352383412995734</v>
          </cell>
          <cell r="P35">
            <v>26429</v>
          </cell>
          <cell r="Q35">
            <v>13.656633509882445</v>
          </cell>
        </row>
        <row r="36">
          <cell r="A36">
            <v>17</v>
          </cell>
          <cell r="B36" t="str">
            <v>Thermal  Auxiliary Consumption   Percentage</v>
          </cell>
          <cell r="C36" t="str">
            <v>%</v>
          </cell>
          <cell r="D36">
            <v>10.67</v>
          </cell>
          <cell r="E36">
            <v>10.4</v>
          </cell>
          <cell r="F36">
            <v>10.449094587326698</v>
          </cell>
          <cell r="G36">
            <v>10.545367982294113</v>
          </cell>
          <cell r="H36">
            <v>10.255516804748822</v>
          </cell>
          <cell r="I36">
            <v>233</v>
          </cell>
          <cell r="J36">
            <v>10.171652085843506</v>
          </cell>
          <cell r="K36" t="str">
            <v/>
          </cell>
          <cell r="L36">
            <v>126109</v>
          </cell>
          <cell r="M36">
            <v>2052076</v>
          </cell>
          <cell r="N36">
            <v>2149604</v>
          </cell>
          <cell r="O36">
            <v>0.93841304765397171</v>
          </cell>
          <cell r="P36">
            <v>22882</v>
          </cell>
          <cell r="Q36">
            <v>9.9891735205266574</v>
          </cell>
        </row>
        <row r="37">
          <cell r="A37">
            <v>18</v>
          </cell>
          <cell r="B37" t="str">
            <v>Cost of  Fuels  per  Kwh  sent out</v>
          </cell>
          <cell r="C37" t="str">
            <v>Paise</v>
          </cell>
          <cell r="D37">
            <v>85.116152725536196</v>
          </cell>
          <cell r="E37">
            <v>86.924723027331581</v>
          </cell>
          <cell r="F37">
            <v>82.066811650173122</v>
          </cell>
          <cell r="G37">
            <v>83.885484825402543</v>
          </cell>
          <cell r="H37">
            <v>78.727173328988457</v>
          </cell>
        </row>
        <row r="38">
          <cell r="A38" t="str">
            <v>Note :-</v>
          </cell>
          <cell r="B38" t="str">
            <v>91-92</v>
          </cell>
          <cell r="C38">
            <v>400</v>
          </cell>
          <cell r="D38">
            <v>2040</v>
          </cell>
          <cell r="E38">
            <v>1473.96</v>
          </cell>
          <cell r="F38">
            <v>72.252941176470586</v>
          </cell>
          <cell r="G38">
            <v>58.622000000000007</v>
          </cell>
          <cell r="H38">
            <v>41.950136612021858</v>
          </cell>
        </row>
        <row r="39">
          <cell r="A39">
            <v>1</v>
          </cell>
          <cell r="B39" t="str">
            <v>In 1994-95 &amp;1999-2000specific oil consumption is more due to stablisation of both units of Sanjay Gandhi thermal Power Station.</v>
          </cell>
          <cell r="C39">
            <v>400</v>
          </cell>
          <cell r="D39">
            <v>1940</v>
          </cell>
          <cell r="E39">
            <v>1592.21</v>
          </cell>
          <cell r="F39">
            <v>82.072680412371128</v>
          </cell>
          <cell r="G39">
            <v>60.6</v>
          </cell>
          <cell r="H39">
            <v>45.439783105022833</v>
          </cell>
        </row>
        <row r="40">
          <cell r="A40">
            <v>2</v>
          </cell>
          <cell r="B40" t="str">
            <v xml:space="preserve"> Heavy and unprcedented rains all over resulting in wet coal problems in thermal stations.</v>
          </cell>
          <cell r="C40">
            <v>400</v>
          </cell>
          <cell r="D40">
            <v>2050</v>
          </cell>
          <cell r="E40">
            <v>1735.9369999999999</v>
          </cell>
          <cell r="F40">
            <v>84.679853658536572</v>
          </cell>
          <cell r="G40">
            <v>64.925298630136979</v>
          </cell>
          <cell r="H40">
            <v>49.541581050228309</v>
          </cell>
        </row>
        <row r="41">
          <cell r="A41">
            <v>3</v>
          </cell>
          <cell r="B41" t="str">
            <v>Considering SGTPS # 1 wef :  01.01.95  , # 2 wef : 01.04.95 ,.# 3 w.e.f : 01.09.99&amp; # 4 w.e.f : 01.04.2000.</v>
          </cell>
          <cell r="C41">
            <v>400</v>
          </cell>
          <cell r="D41">
            <v>2000</v>
          </cell>
          <cell r="E41">
            <v>1900.1</v>
          </cell>
          <cell r="F41">
            <v>95.004999999999995</v>
          </cell>
          <cell r="G41">
            <v>72.78</v>
          </cell>
          <cell r="H41">
            <v>54.226598173515981</v>
          </cell>
        </row>
        <row r="42">
          <cell r="A42">
            <v>4</v>
          </cell>
          <cell r="B42" t="str">
            <v>Considering  Cost of Coal &amp; Fuel oil same for all the  years for comparision purpose .                                         .</v>
          </cell>
          <cell r="C42">
            <v>400</v>
          </cell>
          <cell r="D42">
            <v>2050</v>
          </cell>
          <cell r="E42">
            <v>2132.1</v>
          </cell>
          <cell r="F42">
            <v>104.00487804878048</v>
          </cell>
          <cell r="G42">
            <v>74</v>
          </cell>
          <cell r="H42">
            <v>60.681352459016395</v>
          </cell>
        </row>
        <row r="43">
          <cell r="A43">
            <v>5</v>
          </cell>
          <cell r="B43" t="str">
            <v>Totals  may  not  tally  due  to  rounding  off.</v>
          </cell>
          <cell r="C43">
            <v>400</v>
          </cell>
          <cell r="D43">
            <v>2100</v>
          </cell>
          <cell r="E43">
            <v>2372.1999999999998</v>
          </cell>
          <cell r="F43">
            <v>112.96190476190475</v>
          </cell>
          <cell r="G43">
            <v>79.72</v>
          </cell>
          <cell r="H43">
            <v>67.699771689497709</v>
          </cell>
        </row>
        <row r="44">
          <cell r="B44" t="str">
            <v>97-98</v>
          </cell>
          <cell r="C44">
            <v>400</v>
          </cell>
          <cell r="D44">
            <v>2050</v>
          </cell>
          <cell r="E44">
            <v>2476.12</v>
          </cell>
          <cell r="F44">
            <v>120.78634146341463</v>
          </cell>
          <cell r="G44">
            <v>83.44</v>
          </cell>
          <cell r="H44">
            <v>70.665525114155244</v>
          </cell>
        </row>
        <row r="45">
          <cell r="A45" t="str">
            <v>EXECUTIVE SUMMARY</v>
          </cell>
          <cell r="B45" t="str">
            <v>98-99</v>
          </cell>
          <cell r="C45">
            <v>400</v>
          </cell>
          <cell r="D45">
            <v>2100</v>
          </cell>
          <cell r="E45">
            <v>1797.15</v>
          </cell>
          <cell r="F45">
            <v>85.578571428571422</v>
          </cell>
          <cell r="G45">
            <v>59.9</v>
          </cell>
          <cell r="H45">
            <v>51.288527397260275</v>
          </cell>
        </row>
        <row r="46">
          <cell r="A46" t="str">
            <v>96-97 to 00-01</v>
          </cell>
          <cell r="B46" t="str">
            <v>99-00</v>
          </cell>
          <cell r="C46">
            <v>400</v>
          </cell>
          <cell r="D46">
            <v>1900</v>
          </cell>
          <cell r="E46">
            <v>2340.6999999999998</v>
          </cell>
          <cell r="F46">
            <v>123.19473684210524</v>
          </cell>
          <cell r="G46">
            <v>81.099999999999994</v>
          </cell>
          <cell r="H46">
            <v>66.599999999999994</v>
          </cell>
        </row>
        <row r="47">
          <cell r="A47" t="str">
            <v>THERMAL GENETRATION</v>
          </cell>
          <cell r="B47" t="str">
            <v>00-01</v>
          </cell>
          <cell r="C47">
            <v>400</v>
          </cell>
          <cell r="D47">
            <v>2000</v>
          </cell>
          <cell r="E47">
            <v>2182.83</v>
          </cell>
          <cell r="F47">
            <v>109.14149999999999</v>
          </cell>
          <cell r="G47">
            <v>74.38</v>
          </cell>
          <cell r="H47">
            <v>62.3</v>
          </cell>
        </row>
        <row r="48">
          <cell r="A48" t="str">
            <v/>
          </cell>
          <cell r="B48" t="str">
            <v>P A R T I C U L A R S</v>
          </cell>
          <cell r="D48" t="str">
            <v>96-97</v>
          </cell>
          <cell r="E48" t="str">
            <v>97-98</v>
          </cell>
          <cell r="F48" t="str">
            <v>98-99</v>
          </cell>
          <cell r="G48" t="str">
            <v>99-00</v>
          </cell>
          <cell r="H48" t="str">
            <v>00-01</v>
          </cell>
        </row>
        <row r="49">
          <cell r="A49">
            <v>1</v>
          </cell>
          <cell r="B49" t="str">
            <v>Thermal  Generation (Including 100 % Satpura )</v>
          </cell>
          <cell r="C49" t="str">
            <v>MU</v>
          </cell>
          <cell r="D49">
            <v>16866.97</v>
          </cell>
          <cell r="E49">
            <v>17966.7</v>
          </cell>
          <cell r="F49">
            <v>18471.39</v>
          </cell>
          <cell r="G49">
            <v>20146.419999999998</v>
          </cell>
          <cell r="H49">
            <v>20415.89</v>
          </cell>
        </row>
        <row r="50">
          <cell r="A50">
            <v>2</v>
          </cell>
          <cell r="B50" t="str">
            <v xml:space="preserve">Plan Target    </v>
          </cell>
          <cell r="C50" t="str">
            <v>MU</v>
          </cell>
          <cell r="D50">
            <v>16950</v>
          </cell>
          <cell r="E50">
            <v>17200</v>
          </cell>
          <cell r="F50">
            <v>17500</v>
          </cell>
          <cell r="G50">
            <v>19010</v>
          </cell>
          <cell r="H50">
            <v>21860</v>
          </cell>
        </row>
        <row r="51">
          <cell r="A51">
            <v>3</v>
          </cell>
          <cell r="B51" t="str">
            <v>ACHIEVEMENT Percentage of ( 2 )</v>
          </cell>
          <cell r="C51" t="str">
            <v>%</v>
          </cell>
          <cell r="D51">
            <v>99.510147492625364</v>
          </cell>
          <cell r="E51">
            <v>104.45755813953488</v>
          </cell>
          <cell r="F51">
            <v>105.5508</v>
          </cell>
          <cell r="G51">
            <v>105.97801157285637</v>
          </cell>
          <cell r="H51">
            <v>93.393824336688013</v>
          </cell>
        </row>
        <row r="52">
          <cell r="A52">
            <v>4</v>
          </cell>
          <cell r="B52" t="str">
            <v>Plant    Utilisation    Factor            **</v>
          </cell>
          <cell r="C52" t="str">
            <v>%</v>
          </cell>
          <cell r="D52">
            <v>62.26</v>
          </cell>
          <cell r="E52">
            <v>66.319999999999993</v>
          </cell>
          <cell r="F52">
            <v>68.180000000000007</v>
          </cell>
          <cell r="G52">
            <v>69.42</v>
          </cell>
          <cell r="H52">
            <v>66.349999999999994</v>
          </cell>
        </row>
        <row r="53">
          <cell r="A53">
            <v>5</v>
          </cell>
          <cell r="B53" t="str">
            <v>Plant    Availibility   Factor              **</v>
          </cell>
          <cell r="C53" t="str">
            <v>%</v>
          </cell>
          <cell r="D53">
            <v>74.900000000000006</v>
          </cell>
          <cell r="E53">
            <v>76.290000000000006</v>
          </cell>
          <cell r="F53">
            <v>77.22</v>
          </cell>
          <cell r="G53">
            <v>79.09</v>
          </cell>
          <cell r="H53">
            <v>77.67</v>
          </cell>
        </row>
        <row r="54">
          <cell r="A54">
            <v>6</v>
          </cell>
          <cell r="B54" t="str">
            <v>Partial  Unavailability Factor         **</v>
          </cell>
          <cell r="C54" t="str">
            <v>%</v>
          </cell>
          <cell r="D54">
            <v>12.64</v>
          </cell>
          <cell r="E54">
            <v>9.9700000000000006</v>
          </cell>
          <cell r="F54">
            <v>9.0399999999999991</v>
          </cell>
          <cell r="G54">
            <v>9.67</v>
          </cell>
          <cell r="H54">
            <v>11.32</v>
          </cell>
        </row>
        <row r="55">
          <cell r="A55" t="str">
            <v>a</v>
          </cell>
          <cell r="B55" t="str">
            <v>Main Boiler</v>
          </cell>
          <cell r="C55" t="str">
            <v>%</v>
          </cell>
          <cell r="D55">
            <v>1.4</v>
          </cell>
          <cell r="E55">
            <v>1.17</v>
          </cell>
          <cell r="F55">
            <v>1.91</v>
          </cell>
          <cell r="G55">
            <v>2.62</v>
          </cell>
          <cell r="H55">
            <v>4061.5740000000001</v>
          </cell>
        </row>
        <row r="56">
          <cell r="A56" t="str">
            <v>b</v>
          </cell>
          <cell r="B56" t="str">
            <v>Boiler Auxiliaries(Mainly Mills)</v>
          </cell>
          <cell r="C56" t="str">
            <v>%</v>
          </cell>
          <cell r="D56">
            <v>4.9000000000000004</v>
          </cell>
          <cell r="E56">
            <v>3.07</v>
          </cell>
          <cell r="F56">
            <v>1.57</v>
          </cell>
          <cell r="G56">
            <v>1.89</v>
          </cell>
          <cell r="H56">
            <v>25</v>
          </cell>
        </row>
        <row r="57">
          <cell r="A57" t="str">
            <v>c</v>
          </cell>
          <cell r="B57" t="str">
            <v>Turbine</v>
          </cell>
          <cell r="C57" t="str">
            <v>%</v>
          </cell>
          <cell r="D57">
            <v>1.1000000000000001</v>
          </cell>
          <cell r="E57">
            <v>0.98</v>
          </cell>
          <cell r="F57">
            <v>1.42</v>
          </cell>
          <cell r="G57">
            <v>1.06</v>
          </cell>
          <cell r="H57">
            <v>13.2</v>
          </cell>
        </row>
        <row r="58">
          <cell r="A58" t="str">
            <v>d</v>
          </cell>
          <cell r="B58" t="str">
            <v>Turbine Auxiliaries</v>
          </cell>
          <cell r="C58" t="str">
            <v>%</v>
          </cell>
          <cell r="D58">
            <v>0.9</v>
          </cell>
          <cell r="E58">
            <v>0.49</v>
          </cell>
          <cell r="F58">
            <v>0.42</v>
          </cell>
          <cell r="G58">
            <v>0.63</v>
          </cell>
          <cell r="H58">
            <v>2808.83</v>
          </cell>
        </row>
        <row r="59">
          <cell r="A59" t="str">
            <v>e</v>
          </cell>
          <cell r="B59" t="str">
            <v>Generator</v>
          </cell>
          <cell r="C59" t="str">
            <v>%</v>
          </cell>
          <cell r="D59">
            <v>0.3</v>
          </cell>
          <cell r="E59">
            <v>0.27</v>
          </cell>
          <cell r="F59">
            <v>0.2</v>
          </cell>
          <cell r="G59">
            <v>0.48</v>
          </cell>
          <cell r="H59">
            <v>669</v>
          </cell>
        </row>
        <row r="60">
          <cell r="A60" t="str">
            <v>f</v>
          </cell>
          <cell r="B60" t="str">
            <v>Electrical</v>
          </cell>
          <cell r="C60" t="str">
            <v>%</v>
          </cell>
          <cell r="D60">
            <v>0.8</v>
          </cell>
          <cell r="E60">
            <v>1.96</v>
          </cell>
          <cell r="F60">
            <v>2.1</v>
          </cell>
          <cell r="G60">
            <v>0.81</v>
          </cell>
          <cell r="H60">
            <v>9.1300000000000008</v>
          </cell>
        </row>
        <row r="61">
          <cell r="A61" t="str">
            <v>g</v>
          </cell>
          <cell r="B61" t="str">
            <v>Coal related (Quality ,Quantity ,Handling ,wet coal)</v>
          </cell>
          <cell r="C61" t="str">
            <v>%</v>
          </cell>
          <cell r="D61">
            <v>3.3</v>
          </cell>
          <cell r="E61">
            <v>2.4900000000000002</v>
          </cell>
          <cell r="F61">
            <v>1.19</v>
          </cell>
          <cell r="G61">
            <v>1.6</v>
          </cell>
          <cell r="H61">
            <v>1426.91</v>
          </cell>
        </row>
        <row r="62">
          <cell r="A62" t="str">
            <v>h</v>
          </cell>
          <cell r="B62" t="str">
            <v>Others</v>
          </cell>
          <cell r="C62" t="str">
            <v>%</v>
          </cell>
          <cell r="D62">
            <v>0.1</v>
          </cell>
          <cell r="E62">
            <v>0</v>
          </cell>
          <cell r="F62">
            <v>0</v>
          </cell>
          <cell r="G62">
            <v>0.2</v>
          </cell>
          <cell r="H62">
            <v>157</v>
          </cell>
        </row>
        <row r="63">
          <cell r="A63">
            <v>7</v>
          </cell>
          <cell r="B63" t="str">
            <v xml:space="preserve">Planned  Outage         Rate          </v>
          </cell>
          <cell r="C63" t="str">
            <v>MU</v>
          </cell>
          <cell r="D63">
            <v>4231.29</v>
          </cell>
          <cell r="E63">
            <v>3432.3410099999996</v>
          </cell>
          <cell r="F63">
            <v>3544</v>
          </cell>
          <cell r="G63">
            <v>3784.7</v>
          </cell>
          <cell r="H63">
            <v>4061.5740000000001</v>
          </cell>
        </row>
        <row r="64">
          <cell r="A64" t="str">
            <v>a</v>
          </cell>
          <cell r="B64" t="str">
            <v>99-00</v>
          </cell>
          <cell r="C64" t="str">
            <v>No</v>
          </cell>
          <cell r="D64">
            <v>24</v>
          </cell>
          <cell r="E64">
            <v>24</v>
          </cell>
          <cell r="F64">
            <v>20</v>
          </cell>
          <cell r="G64">
            <v>24</v>
          </cell>
          <cell r="H64">
            <v>24</v>
          </cell>
        </row>
        <row r="65">
          <cell r="A65" t="str">
            <v>b</v>
          </cell>
          <cell r="B65" t="str">
            <v xml:space="preserve">                                                       **</v>
          </cell>
          <cell r="C65" t="str">
            <v>%</v>
          </cell>
          <cell r="D65">
            <v>15.62</v>
          </cell>
          <cell r="E65">
            <v>12.67</v>
          </cell>
          <cell r="F65">
            <v>13.08</v>
          </cell>
          <cell r="G65">
            <v>13.05</v>
          </cell>
          <cell r="H65">
            <v>13.2</v>
          </cell>
        </row>
        <row r="66">
          <cell r="A66">
            <v>8</v>
          </cell>
          <cell r="B66" t="str">
            <v xml:space="preserve">Forced   Outage   </v>
          </cell>
          <cell r="C66" t="str">
            <v>MU</v>
          </cell>
          <cell r="D66">
            <v>2568.61</v>
          </cell>
          <cell r="E66">
            <v>2988.0600899999995</v>
          </cell>
          <cell r="F66">
            <v>2626.63</v>
          </cell>
          <cell r="G66">
            <v>2200.5</v>
          </cell>
          <cell r="H66">
            <v>4061.5740000000001</v>
          </cell>
        </row>
        <row r="67">
          <cell r="A67" t="str">
            <v>a</v>
          </cell>
          <cell r="B67" t="str">
            <v>88-89</v>
          </cell>
          <cell r="C67" t="str">
            <v>No</v>
          </cell>
          <cell r="D67">
            <v>679</v>
          </cell>
          <cell r="E67">
            <v>662</v>
          </cell>
          <cell r="F67">
            <v>618</v>
          </cell>
          <cell r="G67">
            <v>570</v>
          </cell>
          <cell r="H67">
            <v>669</v>
          </cell>
        </row>
        <row r="68">
          <cell r="A68" t="str">
            <v>b</v>
          </cell>
          <cell r="B68" t="str">
            <v xml:space="preserve">                                                      **</v>
          </cell>
          <cell r="C68" t="str">
            <v>%</v>
          </cell>
          <cell r="D68">
            <v>9.48</v>
          </cell>
          <cell r="E68">
            <v>11.03</v>
          </cell>
          <cell r="F68">
            <v>9.69</v>
          </cell>
          <cell r="G68">
            <v>7.84</v>
          </cell>
          <cell r="H68">
            <v>9.1300000000000008</v>
          </cell>
        </row>
        <row r="69">
          <cell r="A69" t="str">
            <v>c</v>
          </cell>
          <cell r="B69" t="str">
            <v>Boiler Tube Leakages</v>
          </cell>
          <cell r="C69" t="str">
            <v>MU</v>
          </cell>
          <cell r="D69">
            <v>1719</v>
          </cell>
          <cell r="E69">
            <v>1560.40128</v>
          </cell>
          <cell r="F69">
            <v>1408.83</v>
          </cell>
          <cell r="G69">
            <v>1466.97</v>
          </cell>
          <cell r="H69">
            <v>1426.91</v>
          </cell>
        </row>
        <row r="70">
          <cell r="A70" t="str">
            <v>d</v>
          </cell>
          <cell r="B70" t="str">
            <v>91-92</v>
          </cell>
          <cell r="C70" t="str">
            <v>No</v>
          </cell>
          <cell r="D70">
            <v>185</v>
          </cell>
          <cell r="E70">
            <v>197</v>
          </cell>
          <cell r="F70">
            <v>191</v>
          </cell>
          <cell r="G70">
            <v>184</v>
          </cell>
          <cell r="H70">
            <v>157</v>
          </cell>
        </row>
        <row r="71">
          <cell r="A71" t="str">
            <v>e</v>
          </cell>
          <cell r="B71" t="str">
            <v>92-93</v>
          </cell>
          <cell r="C71" t="str">
            <v>%</v>
          </cell>
          <cell r="D71">
            <v>6.34</v>
          </cell>
          <cell r="E71">
            <v>5.76</v>
          </cell>
          <cell r="F71">
            <v>5.2</v>
          </cell>
          <cell r="G71">
            <v>5.4</v>
          </cell>
          <cell r="H71">
            <v>4.6399999999999997</v>
          </cell>
        </row>
        <row r="72">
          <cell r="A72">
            <v>9</v>
          </cell>
          <cell r="B72" t="str">
            <v>Total          Coal           Consumption</v>
          </cell>
          <cell r="C72" t="str">
            <v>1000MT</v>
          </cell>
          <cell r="D72">
            <v>13482.3</v>
          </cell>
          <cell r="E72">
            <v>14265.226000000001</v>
          </cell>
          <cell r="F72">
            <v>14547.769</v>
          </cell>
          <cell r="G72">
            <v>15648.859</v>
          </cell>
          <cell r="H72">
            <v>16020.288</v>
          </cell>
        </row>
        <row r="73">
          <cell r="A73">
            <v>10</v>
          </cell>
          <cell r="B73" t="str">
            <v xml:space="preserve">COST OF  Coal consumed @ Rs 800 /MT </v>
          </cell>
          <cell r="C73" t="str">
            <v>Cr Rs.</v>
          </cell>
          <cell r="D73">
            <v>1078.5840000000001</v>
          </cell>
          <cell r="E73">
            <v>1141.2180800000001</v>
          </cell>
          <cell r="F73">
            <v>1163.82152</v>
          </cell>
          <cell r="G73">
            <v>1251.9087200000001</v>
          </cell>
          <cell r="H73">
            <v>1281.6230399999999</v>
          </cell>
        </row>
        <row r="74">
          <cell r="A74">
            <v>11</v>
          </cell>
          <cell r="B74" t="str">
            <v>Specific    Coal           Consumption</v>
          </cell>
          <cell r="C74" t="str">
            <v>Kg/Kwh</v>
          </cell>
          <cell r="D74">
            <v>0.8</v>
          </cell>
          <cell r="E74">
            <v>0.79</v>
          </cell>
          <cell r="F74">
            <v>0.79</v>
          </cell>
          <cell r="G74">
            <v>0.78</v>
          </cell>
          <cell r="H74">
            <v>0.78</v>
          </cell>
        </row>
        <row r="75">
          <cell r="A75">
            <v>12</v>
          </cell>
          <cell r="B75" t="str">
            <v>Total          Fuel Oil     Consumption</v>
          </cell>
          <cell r="C75" t="str">
            <v>1000KL</v>
          </cell>
          <cell r="D75">
            <v>86.83</v>
          </cell>
          <cell r="E75">
            <v>66.355000000000004</v>
          </cell>
          <cell r="F75">
            <v>51.347000000000001</v>
          </cell>
          <cell r="G75">
            <v>58.731999999999999</v>
          </cell>
          <cell r="H75">
            <v>65.579260000000005</v>
          </cell>
        </row>
        <row r="76">
          <cell r="A76">
            <v>13</v>
          </cell>
          <cell r="B76" t="str">
            <v>COST OF  Fuel oil consumed  @ Rs 7500 per MT</v>
          </cell>
          <cell r="C76" t="str">
            <v>Cr Rs.</v>
          </cell>
          <cell r="D76">
            <v>65.122500000000002</v>
          </cell>
          <cell r="E76">
            <v>49.766250000000007</v>
          </cell>
          <cell r="F76">
            <v>38.510250000000006</v>
          </cell>
          <cell r="G76">
            <v>44.048999999999999</v>
          </cell>
          <cell r="H76">
            <v>49.184445000000004</v>
          </cell>
        </row>
        <row r="77">
          <cell r="A77">
            <v>14</v>
          </cell>
          <cell r="B77" t="str">
            <v xml:space="preserve">Specific    Fuel Oil      Consumption </v>
          </cell>
          <cell r="C77" t="str">
            <v>ml/Kwh</v>
          </cell>
          <cell r="D77">
            <v>5.15</v>
          </cell>
          <cell r="E77">
            <v>3.69</v>
          </cell>
          <cell r="F77">
            <v>2.78</v>
          </cell>
          <cell r="G77">
            <v>2.29</v>
          </cell>
          <cell r="H77">
            <v>3.22</v>
          </cell>
        </row>
        <row r="78">
          <cell r="A78">
            <v>15</v>
          </cell>
          <cell r="B78" t="str">
            <v>Cost of  Fuels  per  Kwh  Generated</v>
          </cell>
          <cell r="C78" t="str">
            <v>Paise</v>
          </cell>
          <cell r="D78">
            <v>67.807466308412231</v>
          </cell>
          <cell r="E78">
            <v>66.288429706067333</v>
          </cell>
          <cell r="F78">
            <v>65.091569719441793</v>
          </cell>
          <cell r="G78">
            <v>64.326948410685389</v>
          </cell>
          <cell r="H78">
            <v>65.184887114889449</v>
          </cell>
        </row>
        <row r="79">
          <cell r="A79">
            <v>16</v>
          </cell>
          <cell r="B79" t="str">
            <v>Thermal  Auxiliary Consumption   Total</v>
          </cell>
          <cell r="C79" t="str">
            <v>MU</v>
          </cell>
          <cell r="D79">
            <v>1650.79</v>
          </cell>
          <cell r="E79">
            <v>1766.22</v>
          </cell>
          <cell r="F79">
            <v>1783.99</v>
          </cell>
          <cell r="G79">
            <v>1952.78</v>
          </cell>
          <cell r="H79">
            <v>1982.05</v>
          </cell>
        </row>
        <row r="80">
          <cell r="A80">
            <v>17</v>
          </cell>
          <cell r="B80" t="str">
            <v>Thermal  Auxiliary Consumption   Percentage</v>
          </cell>
          <cell r="C80" t="str">
            <v>%</v>
          </cell>
          <cell r="D80">
            <v>9.7871164767590138</v>
          </cell>
          <cell r="E80">
            <v>9.8305197949539984</v>
          </cell>
          <cell r="F80">
            <v>9.66</v>
          </cell>
          <cell r="G80">
            <v>9.69</v>
          </cell>
          <cell r="H80">
            <v>9.7100000000000009</v>
          </cell>
        </row>
        <row r="81">
          <cell r="A81">
            <v>18</v>
          </cell>
          <cell r="B81" t="str">
            <v>Cost of  Fuels  per  Kwh  sent out</v>
          </cell>
          <cell r="C81" t="str">
            <v>Paise</v>
          </cell>
          <cell r="D81">
            <v>75.163838755850691</v>
          </cell>
          <cell r="E81">
            <v>73.515373001293781</v>
          </cell>
          <cell r="F81">
            <v>72.050275657082594</v>
          </cell>
          <cell r="G81">
            <v>71.231359969747686</v>
          </cell>
          <cell r="H81">
            <v>72.193720082196648</v>
          </cell>
        </row>
        <row r="82">
          <cell r="A82" t="str">
            <v>Note :-</v>
          </cell>
          <cell r="B82" t="str">
            <v>89-90</v>
          </cell>
          <cell r="C82">
            <v>840</v>
          </cell>
          <cell r="D82">
            <v>3560</v>
          </cell>
          <cell r="E82">
            <v>4053.42</v>
          </cell>
          <cell r="F82">
            <v>113.86011235955056</v>
          </cell>
          <cell r="G82">
            <v>63.195</v>
          </cell>
          <cell r="H82">
            <v>55.085616438356162</v>
          </cell>
        </row>
        <row r="83">
          <cell r="A83">
            <v>1</v>
          </cell>
          <cell r="B83" t="str">
            <v>In 1994-95 &amp;1999-2000specific oil consumption is more due to stablisation of both units of Sanjay Gandhi thermal Power Station.</v>
          </cell>
          <cell r="C83">
            <v>840</v>
          </cell>
          <cell r="D83">
            <v>4400</v>
          </cell>
          <cell r="E83">
            <v>5060.96</v>
          </cell>
          <cell r="F83">
            <v>115.02181818181818</v>
          </cell>
          <cell r="G83">
            <v>81.45</v>
          </cell>
          <cell r="H83">
            <v>68.777995216351385</v>
          </cell>
        </row>
        <row r="84">
          <cell r="A84">
            <v>2</v>
          </cell>
          <cell r="B84" t="str">
            <v xml:space="preserve"> Heavy and unprcedented rains all over resulting in wet coal problems in thermal stations.</v>
          </cell>
          <cell r="C84">
            <v>840</v>
          </cell>
          <cell r="D84">
            <v>4400</v>
          </cell>
          <cell r="E84">
            <v>4649.3999999999996</v>
          </cell>
          <cell r="F84" t="str">
            <v/>
          </cell>
          <cell r="G84">
            <v>78.054999999999993</v>
          </cell>
          <cell r="H84">
            <v>63.012295081967203</v>
          </cell>
        </row>
        <row r="85">
          <cell r="A85">
            <v>3</v>
          </cell>
          <cell r="B85" t="str">
            <v>Considering SGTPS # 1 wef :  01.01.95  , # 2 wef : 01.04.95 ,.# 3 w.e.f : 01.09.99&amp; # 4 w.e.f : 01.04.2000.</v>
          </cell>
          <cell r="C85">
            <v>840</v>
          </cell>
          <cell r="D85">
            <v>4800</v>
          </cell>
          <cell r="E85">
            <v>4853.41</v>
          </cell>
          <cell r="F85">
            <v>101.11270833333333</v>
          </cell>
          <cell r="G85">
            <v>79.78</v>
          </cell>
          <cell r="H85">
            <v>65.957409219395515</v>
          </cell>
        </row>
        <row r="86">
          <cell r="A86">
            <v>4</v>
          </cell>
          <cell r="B86" t="str">
            <v>Considering  Cost of Coal &amp; Fuel oil same for all the  years for comparision purpose .                                         .</v>
          </cell>
          <cell r="C86">
            <v>840</v>
          </cell>
          <cell r="D86">
            <v>5000</v>
          </cell>
          <cell r="E86" t="str">
            <v/>
          </cell>
          <cell r="F86">
            <v>98.800600000000017</v>
          </cell>
          <cell r="G86">
            <v>80.135999999999996</v>
          </cell>
          <cell r="H86">
            <v>67.134567297238533</v>
          </cell>
        </row>
        <row r="87">
          <cell r="A87">
            <v>5</v>
          </cell>
          <cell r="B87" t="str">
            <v>Totals  may  not  tally  due  to  rounding  off.</v>
          </cell>
          <cell r="C87">
            <v>840</v>
          </cell>
          <cell r="D87">
            <v>5000</v>
          </cell>
          <cell r="E87">
            <v>4455</v>
          </cell>
          <cell r="F87">
            <v>89.1</v>
          </cell>
          <cell r="G87">
            <v>72.3</v>
          </cell>
          <cell r="H87">
            <v>60.543052837573384</v>
          </cell>
        </row>
        <row r="88">
          <cell r="B88" t="str">
            <v>95-96</v>
          </cell>
          <cell r="C88">
            <v>840</v>
          </cell>
          <cell r="D88">
            <v>5050</v>
          </cell>
          <cell r="E88">
            <v>4660.8</v>
          </cell>
          <cell r="F88">
            <v>92.29306930693069</v>
          </cell>
          <cell r="G88">
            <v>73</v>
          </cell>
          <cell r="H88">
            <v>63.16679677335415</v>
          </cell>
        </row>
        <row r="89">
          <cell r="A89" t="str">
            <v>EXECUTIVE SUMMARY</v>
          </cell>
          <cell r="B89" t="str">
            <v>96-97</v>
          </cell>
          <cell r="C89">
            <v>840</v>
          </cell>
          <cell r="D89">
            <v>5100</v>
          </cell>
          <cell r="E89">
            <v>4913.1000000000004</v>
          </cell>
          <cell r="F89">
            <v>96.335294117647067</v>
          </cell>
          <cell r="G89">
            <v>76.599999999999994</v>
          </cell>
          <cell r="H89">
            <v>66.768590998043067</v>
          </cell>
        </row>
        <row r="90">
          <cell r="A90" t="str">
            <v>91-92 to 95-96</v>
          </cell>
          <cell r="B90" t="str">
            <v>97-98</v>
          </cell>
          <cell r="C90">
            <v>840</v>
          </cell>
          <cell r="D90">
            <v>5100</v>
          </cell>
          <cell r="E90">
            <v>5031.22</v>
          </cell>
          <cell r="F90">
            <v>98.651372549019612</v>
          </cell>
          <cell r="G90">
            <v>76.599999999999994</v>
          </cell>
          <cell r="H90">
            <v>68.373831267666887</v>
          </cell>
        </row>
        <row r="91">
          <cell r="A91" t="str">
            <v xml:space="preserve"> HYDEL GENETRATION</v>
          </cell>
          <cell r="B91" t="str">
            <v>98-99</v>
          </cell>
          <cell r="C91">
            <v>840</v>
          </cell>
          <cell r="D91">
            <v>5200</v>
          </cell>
          <cell r="E91">
            <v>5318.17</v>
          </cell>
          <cell r="F91">
            <v>102.27249999999999</v>
          </cell>
          <cell r="G91">
            <v>76.599999999999994</v>
          </cell>
          <cell r="H91">
            <v>72.273456186127419</v>
          </cell>
        </row>
        <row r="92">
          <cell r="A92" t="str">
            <v/>
          </cell>
          <cell r="B92" t="str">
            <v>P A R T I C U L A R S</v>
          </cell>
          <cell r="C92">
            <v>840</v>
          </cell>
          <cell r="D92" t="str">
            <v>91-92</v>
          </cell>
          <cell r="E92" t="str">
            <v>92-93</v>
          </cell>
          <cell r="F92" t="str">
            <v>93-94</v>
          </cell>
          <cell r="G92" t="str">
            <v>94-95</v>
          </cell>
          <cell r="H92" t="str">
            <v xml:space="preserve">95-96 </v>
          </cell>
        </row>
        <row r="93">
          <cell r="A93">
            <v>1</v>
          </cell>
          <cell r="B93" t="str">
            <v>Hydel Generation(G'sagar+Pench+Bargi+Tons+ B'pur+HB))</v>
          </cell>
          <cell r="C93" t="str">
            <v>MU</v>
          </cell>
          <cell r="D93">
            <v>1324.15</v>
          </cell>
          <cell r="E93">
            <v>1295.48</v>
          </cell>
          <cell r="F93">
            <v>1589.68</v>
          </cell>
          <cell r="G93">
            <v>2280.4742339999998</v>
          </cell>
          <cell r="H93">
            <v>2141.34</v>
          </cell>
        </row>
        <row r="94">
          <cell r="A94">
            <v>2</v>
          </cell>
          <cell r="B94" t="str">
            <v xml:space="preserve">Target (PLAN )   </v>
          </cell>
          <cell r="C94" t="str">
            <v>MU</v>
          </cell>
          <cell r="D94">
            <v>1771</v>
          </cell>
          <cell r="E94">
            <v>1870</v>
          </cell>
          <cell r="F94">
            <v>1870</v>
          </cell>
          <cell r="G94">
            <v>1965</v>
          </cell>
          <cell r="H94">
            <v>2035</v>
          </cell>
        </row>
        <row r="95">
          <cell r="A95">
            <v>3</v>
          </cell>
          <cell r="B95" t="str">
            <v>ACHIEVEMENT Percentage of ( 2 )</v>
          </cell>
          <cell r="C95" t="str">
            <v>%</v>
          </cell>
          <cell r="D95">
            <v>74.768492377188025</v>
          </cell>
          <cell r="E95">
            <v>69.277005347593587</v>
          </cell>
          <cell r="F95">
            <v>85.009625668449203</v>
          </cell>
          <cell r="G95">
            <v>116.05466839694657</v>
          </cell>
          <cell r="H95">
            <v>105.23</v>
          </cell>
        </row>
        <row r="96">
          <cell r="A96">
            <v>4</v>
          </cell>
          <cell r="B96" t="str">
            <v>Hydel Generation M.P.Share</v>
          </cell>
          <cell r="C96" t="str">
            <v>MU</v>
          </cell>
          <cell r="D96">
            <v>1498.64</v>
          </cell>
          <cell r="E96">
            <v>1511.19</v>
          </cell>
          <cell r="F96">
            <v>1658.26</v>
          </cell>
          <cell r="G96">
            <v>2415.3094620000002</v>
          </cell>
          <cell r="H96">
            <v>2253.15</v>
          </cell>
        </row>
        <row r="97">
          <cell r="A97">
            <v>5</v>
          </cell>
          <cell r="B97" t="str">
            <v xml:space="preserve">Target (PLAN )   </v>
          </cell>
          <cell r="C97" t="str">
            <v>MU</v>
          </cell>
          <cell r="D97">
            <v>1846</v>
          </cell>
          <cell r="E97">
            <v>1938</v>
          </cell>
          <cell r="F97">
            <v>1990</v>
          </cell>
          <cell r="G97">
            <v>1999.9666666666667</v>
          </cell>
          <cell r="H97">
            <v>2059.33</v>
          </cell>
        </row>
        <row r="98">
          <cell r="A98">
            <v>6</v>
          </cell>
          <cell r="B98" t="str">
            <v>ACHIEVEMENT Percentage of ( 5 )</v>
          </cell>
          <cell r="C98" t="str">
            <v>%</v>
          </cell>
          <cell r="D98">
            <v>81.183098591549296</v>
          </cell>
          <cell r="E98">
            <v>77.976780185758514</v>
          </cell>
          <cell r="F98">
            <v>83.32964824120603</v>
          </cell>
          <cell r="G98">
            <v>120.76748589143152</v>
          </cell>
          <cell r="H98">
            <v>109.41</v>
          </cell>
        </row>
        <row r="99">
          <cell r="A99">
            <v>7</v>
          </cell>
          <cell r="B99" t="str">
            <v xml:space="preserve">Reservoir Level at the end </v>
          </cell>
          <cell r="C99">
            <v>60</v>
          </cell>
          <cell r="D99">
            <v>300</v>
          </cell>
          <cell r="E99">
            <v>375.32</v>
          </cell>
          <cell r="F99">
            <v>125.10666666666667</v>
          </cell>
          <cell r="G99">
            <v>87.49</v>
          </cell>
          <cell r="H99">
            <v>71.407914764079152</v>
          </cell>
        </row>
        <row r="100">
          <cell r="A100" t="str">
            <v>a</v>
          </cell>
          <cell r="B100" t="str">
            <v>GANDHISAGAR     MDDL   1250.00 Ft</v>
          </cell>
          <cell r="C100" t="str">
            <v>FT</v>
          </cell>
          <cell r="D100">
            <v>1284.51</v>
          </cell>
          <cell r="E100">
            <v>1253.47</v>
          </cell>
          <cell r="F100">
            <v>1250.8900000000001</v>
          </cell>
          <cell r="G100">
            <v>1295.67</v>
          </cell>
          <cell r="H100">
            <v>1288.95</v>
          </cell>
        </row>
        <row r="101">
          <cell r="A101" t="str">
            <v/>
          </cell>
          <cell r="B101" t="str">
            <v>Energy   Contents   in   MKwh</v>
          </cell>
          <cell r="C101" t="str">
            <v>MU</v>
          </cell>
          <cell r="D101">
            <v>245</v>
          </cell>
          <cell r="E101">
            <v>14.5</v>
          </cell>
          <cell r="F101">
            <v>3.56</v>
          </cell>
          <cell r="G101">
            <v>408.4</v>
          </cell>
          <cell r="H101">
            <v>310</v>
          </cell>
        </row>
        <row r="102">
          <cell r="A102" t="str">
            <v>b</v>
          </cell>
          <cell r="B102" t="str">
            <v>PENCH           MDDL    464.50 M</v>
          </cell>
          <cell r="C102" t="str">
            <v>M</v>
          </cell>
          <cell r="D102">
            <v>464.42</v>
          </cell>
          <cell r="E102">
            <v>474.87</v>
          </cell>
          <cell r="F102">
            <v>483.64</v>
          </cell>
          <cell r="G102">
            <v>482.5</v>
          </cell>
          <cell r="H102">
            <v>472.9</v>
          </cell>
        </row>
        <row r="103">
          <cell r="A103" t="str">
            <v/>
          </cell>
          <cell r="B103" t="str">
            <v>Energy   Contents   in   MKwh</v>
          </cell>
          <cell r="C103" t="str">
            <v>MU</v>
          </cell>
          <cell r="D103">
            <v>2.5</v>
          </cell>
          <cell r="E103">
            <v>83</v>
          </cell>
          <cell r="F103">
            <v>222.16</v>
          </cell>
          <cell r="G103">
            <v>202</v>
          </cell>
          <cell r="H103">
            <v>63</v>
          </cell>
        </row>
        <row r="104">
          <cell r="A104" t="str">
            <v>c</v>
          </cell>
          <cell r="B104" t="str">
            <v>BARGI           MDDL    403.50 M</v>
          </cell>
          <cell r="C104" t="str">
            <v>M</v>
          </cell>
          <cell r="D104">
            <v>409</v>
          </cell>
          <cell r="E104">
            <v>414.4</v>
          </cell>
          <cell r="F104">
            <v>413.55</v>
          </cell>
          <cell r="G104">
            <v>418.15</v>
          </cell>
          <cell r="H104">
            <v>411.8</v>
          </cell>
        </row>
        <row r="105">
          <cell r="A105" t="str">
            <v/>
          </cell>
          <cell r="B105" t="str">
            <v>Energy   Contents   in   MKwh</v>
          </cell>
          <cell r="C105" t="str">
            <v>MU</v>
          </cell>
          <cell r="D105">
            <v>44</v>
          </cell>
          <cell r="E105">
            <v>113</v>
          </cell>
          <cell r="F105">
            <v>100.15</v>
          </cell>
          <cell r="G105">
            <v>192.75</v>
          </cell>
          <cell r="H105">
            <v>77</v>
          </cell>
        </row>
        <row r="106">
          <cell r="A106" t="str">
            <v>d</v>
          </cell>
          <cell r="B106" t="str">
            <v>TONS            MDDL    275.00 M</v>
          </cell>
          <cell r="C106" t="str">
            <v>M</v>
          </cell>
          <cell r="D106">
            <v>300</v>
          </cell>
          <cell r="E106">
            <v>294.39999999999998</v>
          </cell>
          <cell r="F106">
            <v>277.10000000000002</v>
          </cell>
          <cell r="G106">
            <v>277.3</v>
          </cell>
          <cell r="H106">
            <v>277.3</v>
          </cell>
        </row>
        <row r="107">
          <cell r="A107" t="str">
            <v/>
          </cell>
          <cell r="B107" t="str">
            <v>Energy   Contents   in   MKwh</v>
          </cell>
          <cell r="C107" t="str">
            <v>MU</v>
          </cell>
          <cell r="D107">
            <v>300</v>
          </cell>
          <cell r="E107">
            <v>258.89999999999998</v>
          </cell>
          <cell r="F107">
            <v>1.1279999999999999</v>
          </cell>
          <cell r="G107">
            <v>0</v>
          </cell>
          <cell r="H107">
            <v>0</v>
          </cell>
        </row>
        <row r="108">
          <cell r="A108" t="str">
            <v>e</v>
          </cell>
          <cell r="B108" t="str">
            <v>BIRSINGHPUR     MDDL    471.00 M</v>
          </cell>
          <cell r="C108" t="str">
            <v>M</v>
          </cell>
          <cell r="D108">
            <v>300</v>
          </cell>
          <cell r="E108">
            <v>251.97</v>
          </cell>
          <cell r="F108">
            <v>475.97</v>
          </cell>
          <cell r="G108">
            <v>475.1</v>
          </cell>
          <cell r="H108">
            <v>475.34</v>
          </cell>
        </row>
        <row r="109">
          <cell r="A109" t="str">
            <v/>
          </cell>
          <cell r="B109" t="str">
            <v>Energy   Contents   in   MKwh</v>
          </cell>
          <cell r="C109" t="str">
            <v>MU</v>
          </cell>
          <cell r="D109">
            <v>300</v>
          </cell>
          <cell r="E109">
            <v>202.17</v>
          </cell>
          <cell r="F109">
            <v>4.7477</v>
          </cell>
          <cell r="G109">
            <v>4.5209999999999999</v>
          </cell>
          <cell r="H109">
            <v>4.5</v>
          </cell>
        </row>
        <row r="110">
          <cell r="A110" t="str">
            <v>f</v>
          </cell>
          <cell r="B110" t="str">
            <v>HASDEO-BANGO    MDDL    329.79 M</v>
          </cell>
          <cell r="C110" t="str">
            <v>M</v>
          </cell>
          <cell r="D110">
            <v>250</v>
          </cell>
          <cell r="E110">
            <v>248.2</v>
          </cell>
          <cell r="F110" t="str">
            <v>N.A.</v>
          </cell>
          <cell r="G110">
            <v>353.12</v>
          </cell>
          <cell r="H110">
            <v>347.98</v>
          </cell>
        </row>
        <row r="111">
          <cell r="A111" t="str">
            <v/>
          </cell>
          <cell r="B111" t="str">
            <v>Energy   Contents   in   MKwh</v>
          </cell>
          <cell r="C111" t="str">
            <v>MU</v>
          </cell>
          <cell r="D111">
            <v>250</v>
          </cell>
          <cell r="E111">
            <v>180.96</v>
          </cell>
          <cell r="F111" t="str">
            <v>-</v>
          </cell>
          <cell r="G111">
            <v>152.76295999999999</v>
          </cell>
          <cell r="H111">
            <v>94</v>
          </cell>
        </row>
        <row r="112">
          <cell r="A112" t="str">
            <v>g</v>
          </cell>
          <cell r="B112" t="str">
            <v xml:space="preserve">RAJGHAT     MDDL    </v>
          </cell>
          <cell r="C112" t="str">
            <v>M</v>
          </cell>
          <cell r="D112">
            <v>280</v>
          </cell>
          <cell r="E112">
            <v>228.44</v>
          </cell>
          <cell r="F112" t="str">
            <v>N.A.</v>
          </cell>
          <cell r="G112">
            <v>353.12</v>
          </cell>
          <cell r="H112" t="str">
            <v/>
          </cell>
        </row>
        <row r="113">
          <cell r="A113" t="str">
            <v/>
          </cell>
          <cell r="B113" t="str">
            <v>Energy   Contents   in   MKwh</v>
          </cell>
          <cell r="C113" t="str">
            <v>MU</v>
          </cell>
          <cell r="D113">
            <v>1250</v>
          </cell>
          <cell r="E113">
            <v>1209.6600000000001</v>
          </cell>
          <cell r="F113" t="str">
            <v>-</v>
          </cell>
          <cell r="G113">
            <v>152.76295999999999</v>
          </cell>
          <cell r="H113" t="str">
            <v/>
          </cell>
        </row>
        <row r="114">
          <cell r="A114" t="str">
            <v/>
          </cell>
          <cell r="B114" t="str">
            <v>M.P.E.B. GENERATION  AS PER SHARE</v>
          </cell>
          <cell r="C114">
            <v>240</v>
          </cell>
          <cell r="D114">
            <v>1310</v>
          </cell>
          <cell r="E114">
            <v>988.66</v>
          </cell>
          <cell r="F114">
            <v>75.470229007633591</v>
          </cell>
          <cell r="G114">
            <v>69.31</v>
          </cell>
          <cell r="H114">
            <v>47.025304414003045</v>
          </cell>
        </row>
        <row r="115">
          <cell r="A115">
            <v>1</v>
          </cell>
          <cell r="B115" t="str">
            <v>THERMAL  ( Excl. 40% Satpura I)</v>
          </cell>
          <cell r="C115" t="str">
            <v>MU</v>
          </cell>
          <cell r="D115">
            <v>11025.74</v>
          </cell>
          <cell r="E115">
            <v>11747.67</v>
          </cell>
          <cell r="F115">
            <v>12723.74</v>
          </cell>
          <cell r="G115">
            <v>14182.079879999999</v>
          </cell>
          <cell r="H115">
            <v>15345.74</v>
          </cell>
        </row>
        <row r="116">
          <cell r="A116">
            <v>2</v>
          </cell>
          <cell r="B116" t="str">
            <v>HYDEL    ( Excl. 50 % Chambal &amp; 1/3 Pench )</v>
          </cell>
          <cell r="C116" t="str">
            <v>MU</v>
          </cell>
          <cell r="D116">
            <v>1498.64</v>
          </cell>
          <cell r="E116">
            <v>1511.49</v>
          </cell>
          <cell r="F116">
            <v>1658.26</v>
          </cell>
          <cell r="G116">
            <v>2415.3094620000002</v>
          </cell>
          <cell r="H116">
            <v>2253.15</v>
          </cell>
        </row>
        <row r="117">
          <cell r="A117">
            <v>3</v>
          </cell>
          <cell r="B117" t="str">
            <v>TOTAL</v>
          </cell>
          <cell r="C117" t="str">
            <v>MU</v>
          </cell>
          <cell r="D117">
            <v>12524.38</v>
          </cell>
          <cell r="E117">
            <v>13259.16</v>
          </cell>
          <cell r="F117">
            <v>14382</v>
          </cell>
          <cell r="G117">
            <v>16597.389341999999</v>
          </cell>
          <cell r="H117">
            <v>17598.88</v>
          </cell>
        </row>
        <row r="118">
          <cell r="A118" t="str">
            <v>Note :-</v>
          </cell>
          <cell r="B118" t="str">
            <v>1.Heavy and good rains resulted in more secondary generation in Hydel Stations in Year 1994-95</v>
          </cell>
          <cell r="C118">
            <v>240</v>
          </cell>
          <cell r="D118">
            <v>1120</v>
          </cell>
          <cell r="E118">
            <v>1070.5160000000001</v>
          </cell>
          <cell r="F118">
            <v>95.581785714285715</v>
          </cell>
          <cell r="G118">
            <v>70.069999999999993</v>
          </cell>
          <cell r="H118">
            <v>50.918759512937605</v>
          </cell>
        </row>
        <row r="119">
          <cell r="A119" t="str">
            <v>Note :-</v>
          </cell>
          <cell r="B119" t="str">
            <v>2.Intermittent rains practically every month resulted in building up level and non utilisation of water due to lack of demand in 1997-98.</v>
          </cell>
          <cell r="C119">
            <v>240</v>
          </cell>
          <cell r="D119">
            <v>1100</v>
          </cell>
          <cell r="E119">
            <v>1122.9000000000001</v>
          </cell>
          <cell r="F119">
            <v>102.08181818181819</v>
          </cell>
          <cell r="G119">
            <v>76.099999999999994</v>
          </cell>
          <cell r="H119">
            <v>53.410388127853885</v>
          </cell>
        </row>
        <row r="120">
          <cell r="A120" t="str">
            <v>EXECUTIVE SUMMARY</v>
          </cell>
          <cell r="B120" t="str">
            <v>95-96</v>
          </cell>
          <cell r="C120">
            <v>240</v>
          </cell>
          <cell r="D120">
            <v>1150</v>
          </cell>
          <cell r="E120">
            <v>958</v>
          </cell>
          <cell r="F120">
            <v>83.304347826086953</v>
          </cell>
          <cell r="G120">
            <v>73.400000000000006</v>
          </cell>
          <cell r="H120">
            <v>45.442471159684274</v>
          </cell>
        </row>
        <row r="121">
          <cell r="A121" t="str">
            <v>96-97 to 00-01</v>
          </cell>
          <cell r="B121" t="str">
            <v>96-97</v>
          </cell>
          <cell r="C121">
            <v>240</v>
          </cell>
          <cell r="D121">
            <v>1200</v>
          </cell>
          <cell r="E121">
            <v>420.6</v>
          </cell>
          <cell r="F121">
            <v>35.049999999999997</v>
          </cell>
          <cell r="G121">
            <v>29.8</v>
          </cell>
          <cell r="H121">
            <v>20.005707762557076</v>
          </cell>
        </row>
        <row r="122">
          <cell r="A122" t="str">
            <v xml:space="preserve"> HYDEL GENETRATION</v>
          </cell>
          <cell r="B122" t="str">
            <v>97-98</v>
          </cell>
          <cell r="C122">
            <v>240</v>
          </cell>
          <cell r="D122">
            <v>1000</v>
          </cell>
          <cell r="E122">
            <v>526.26</v>
          </cell>
          <cell r="F122">
            <v>52.625999999999998</v>
          </cell>
          <cell r="G122">
            <v>31.9</v>
          </cell>
          <cell r="H122">
            <v>25.031392694063928</v>
          </cell>
        </row>
        <row r="123">
          <cell r="A123" t="str">
            <v/>
          </cell>
          <cell r="B123" t="str">
            <v>P A R T I C U L A R S</v>
          </cell>
          <cell r="C123">
            <v>240</v>
          </cell>
          <cell r="D123" t="str">
            <v>96-97</v>
          </cell>
          <cell r="E123" t="str">
            <v>97-98</v>
          </cell>
          <cell r="F123" t="str">
            <v>98-99</v>
          </cell>
          <cell r="G123" t="str">
            <v>99-00</v>
          </cell>
          <cell r="H123" t="str">
            <v>00-01</v>
          </cell>
        </row>
        <row r="124">
          <cell r="A124">
            <v>1</v>
          </cell>
          <cell r="B124" t="str">
            <v>Hydel Generation(G'sagar+Pench+Bargi+Tons+ B'pur+HB))</v>
          </cell>
          <cell r="C124" t="str">
            <v>MU</v>
          </cell>
          <cell r="D124">
            <v>2067.65</v>
          </cell>
          <cell r="E124">
            <v>2232.69</v>
          </cell>
          <cell r="F124">
            <v>2833.73</v>
          </cell>
          <cell r="G124">
            <v>2459.5</v>
          </cell>
          <cell r="H124">
            <v>1824.28</v>
          </cell>
        </row>
        <row r="125">
          <cell r="A125">
            <v>2</v>
          </cell>
          <cell r="B125" t="str">
            <v xml:space="preserve">Target (PLAN )   </v>
          </cell>
          <cell r="C125" t="str">
            <v>MU</v>
          </cell>
          <cell r="D125">
            <v>2195</v>
          </cell>
          <cell r="E125">
            <v>2195</v>
          </cell>
          <cell r="F125">
            <v>2275</v>
          </cell>
          <cell r="G125">
            <v>2440</v>
          </cell>
          <cell r="H125">
            <v>2480</v>
          </cell>
        </row>
        <row r="126">
          <cell r="A126">
            <v>3</v>
          </cell>
          <cell r="B126" t="str">
            <v>ACHIEVEMENT Percentage of ( 2 )</v>
          </cell>
          <cell r="C126" t="str">
            <v>%</v>
          </cell>
          <cell r="D126">
            <v>94.198177676537583</v>
          </cell>
          <cell r="E126">
            <v>101.71708428246014</v>
          </cell>
          <cell r="F126">
            <v>124.56</v>
          </cell>
          <cell r="G126">
            <v>124.56</v>
          </cell>
          <cell r="H126">
            <v>73.559677419354841</v>
          </cell>
        </row>
        <row r="127">
          <cell r="A127">
            <v>4</v>
          </cell>
          <cell r="B127" t="str">
            <v>Hydel Generation M.P.Share</v>
          </cell>
          <cell r="C127" t="str">
            <v>MU</v>
          </cell>
          <cell r="D127">
            <v>2274.37</v>
          </cell>
          <cell r="E127">
            <v>2324.88</v>
          </cell>
          <cell r="F127">
            <v>2850.57</v>
          </cell>
          <cell r="G127">
            <v>2507.1999999999998</v>
          </cell>
          <cell r="H127">
            <v>1809.98</v>
          </cell>
        </row>
        <row r="128">
          <cell r="A128">
            <v>5</v>
          </cell>
          <cell r="B128" t="str">
            <v xml:space="preserve">Target (PLAN )   </v>
          </cell>
          <cell r="C128" t="str">
            <v>MU</v>
          </cell>
          <cell r="D128">
            <v>2200</v>
          </cell>
          <cell r="E128">
            <v>2200</v>
          </cell>
          <cell r="F128">
            <v>2300</v>
          </cell>
          <cell r="G128">
            <v>2385</v>
          </cell>
          <cell r="H128">
            <v>2424.17</v>
          </cell>
        </row>
        <row r="129">
          <cell r="A129">
            <v>6</v>
          </cell>
          <cell r="B129" t="str">
            <v>ACHIEVEMENT Percentage of ( 5 )</v>
          </cell>
          <cell r="C129" t="str">
            <v>%</v>
          </cell>
          <cell r="D129">
            <v>103.38045454545454</v>
          </cell>
          <cell r="E129">
            <v>105.67636363636363</v>
          </cell>
          <cell r="F129">
            <v>123.94</v>
          </cell>
          <cell r="G129">
            <v>123.94</v>
          </cell>
          <cell r="H129">
            <v>74.663905584179332</v>
          </cell>
        </row>
        <row r="130">
          <cell r="A130">
            <v>7</v>
          </cell>
          <cell r="B130" t="str">
            <v xml:space="preserve">Reservoir Level at the end </v>
          </cell>
          <cell r="C130">
            <v>300</v>
          </cell>
          <cell r="D130">
            <v>1550</v>
          </cell>
          <cell r="E130">
            <v>1068.78</v>
          </cell>
          <cell r="F130">
            <v>68.953548387096774</v>
          </cell>
          <cell r="G130">
            <v>59.14</v>
          </cell>
          <cell r="H130">
            <v>40.557832422586522</v>
          </cell>
        </row>
        <row r="131">
          <cell r="A131" t="str">
            <v>a</v>
          </cell>
          <cell r="B131" t="str">
            <v>GANDHISAGAR     MDDL   1250.00 Ft</v>
          </cell>
          <cell r="C131" t="str">
            <v>FT</v>
          </cell>
          <cell r="D131">
            <v>1291.08</v>
          </cell>
          <cell r="E131">
            <v>1295.8</v>
          </cell>
          <cell r="F131">
            <v>1272.98</v>
          </cell>
          <cell r="G131">
            <v>1265.2</v>
          </cell>
          <cell r="H131">
            <v>1248.69</v>
          </cell>
        </row>
        <row r="132">
          <cell r="A132" t="str">
            <v/>
          </cell>
          <cell r="B132" t="str">
            <v>Energy   Contents   in   MKwh</v>
          </cell>
          <cell r="C132" t="str">
            <v>MU</v>
          </cell>
          <cell r="D132">
            <v>336.2</v>
          </cell>
          <cell r="E132">
            <v>411</v>
          </cell>
          <cell r="F132">
            <v>130.84</v>
          </cell>
          <cell r="G132">
            <v>75.400000000000006</v>
          </cell>
          <cell r="H132">
            <v>0</v>
          </cell>
        </row>
        <row r="133">
          <cell r="A133" t="str">
            <v>b</v>
          </cell>
          <cell r="B133" t="str">
            <v>PENCH           MDDL    464.50 M</v>
          </cell>
          <cell r="C133" t="str">
            <v>M</v>
          </cell>
          <cell r="D133">
            <v>467.3</v>
          </cell>
          <cell r="E133">
            <v>486.66</v>
          </cell>
          <cell r="F133">
            <v>481.29</v>
          </cell>
          <cell r="G133">
            <v>478.86</v>
          </cell>
          <cell r="H133">
            <v>463.46</v>
          </cell>
        </row>
        <row r="134">
          <cell r="A134" t="str">
            <v/>
          </cell>
          <cell r="B134" t="str">
            <v>Energy   Contents   in   MKwh</v>
          </cell>
          <cell r="C134" t="str">
            <v>MU</v>
          </cell>
          <cell r="D134">
            <v>18.8</v>
          </cell>
          <cell r="E134">
            <v>289.5</v>
          </cell>
          <cell r="F134">
            <v>177.93</v>
          </cell>
          <cell r="G134">
            <v>137.9</v>
          </cell>
          <cell r="H134">
            <v>0</v>
          </cell>
        </row>
        <row r="135">
          <cell r="A135" t="str">
            <v>c</v>
          </cell>
          <cell r="B135" t="str">
            <v>BARGI           MDDL    403.50 M</v>
          </cell>
          <cell r="C135" t="str">
            <v>M</v>
          </cell>
          <cell r="D135">
            <v>411.35</v>
          </cell>
          <cell r="E135">
            <v>416.75</v>
          </cell>
          <cell r="F135">
            <v>410.45</v>
          </cell>
          <cell r="G135">
            <v>411.05</v>
          </cell>
          <cell r="H135">
            <v>410</v>
          </cell>
        </row>
        <row r="136">
          <cell r="A136" t="str">
            <v/>
          </cell>
          <cell r="B136" t="str">
            <v>Energy   Contents   in   MKwh</v>
          </cell>
          <cell r="C136" t="str">
            <v>MU</v>
          </cell>
          <cell r="D136">
            <v>71.55</v>
          </cell>
          <cell r="E136">
            <v>160.75</v>
          </cell>
          <cell r="F136">
            <v>60.4</v>
          </cell>
          <cell r="G136">
            <v>67.650000000000006</v>
          </cell>
          <cell r="H136">
            <v>55</v>
          </cell>
        </row>
        <row r="137">
          <cell r="A137" t="str">
            <v>d</v>
          </cell>
          <cell r="B137" t="str">
            <v>TONS            MDDL    275.00 M</v>
          </cell>
          <cell r="C137" t="str">
            <v>M</v>
          </cell>
          <cell r="D137">
            <v>277.3</v>
          </cell>
          <cell r="E137">
            <v>277.2</v>
          </cell>
          <cell r="F137">
            <v>277</v>
          </cell>
          <cell r="G137">
            <v>275</v>
          </cell>
          <cell r="H137">
            <v>276.3</v>
          </cell>
        </row>
        <row r="138">
          <cell r="A138" t="str">
            <v/>
          </cell>
          <cell r="B138" t="str">
            <v>Energy   Contents   in   MKwh</v>
          </cell>
          <cell r="C138" t="str">
            <v>MU</v>
          </cell>
          <cell r="D138">
            <v>0</v>
          </cell>
          <cell r="E138">
            <v>0</v>
          </cell>
          <cell r="F138">
            <v>0</v>
          </cell>
          <cell r="G138">
            <v>0</v>
          </cell>
          <cell r="H138">
            <v>0.87</v>
          </cell>
        </row>
        <row r="139">
          <cell r="A139" t="str">
            <v>e</v>
          </cell>
          <cell r="B139" t="str">
            <v>BIRSINGHPUR     MDDL    471.00 M</v>
          </cell>
          <cell r="C139" t="str">
            <v>M</v>
          </cell>
          <cell r="D139">
            <v>475.01</v>
          </cell>
          <cell r="E139">
            <v>475.65</v>
          </cell>
          <cell r="F139">
            <v>474.63</v>
          </cell>
          <cell r="G139">
            <v>475.73</v>
          </cell>
          <cell r="H139">
            <v>474.48</v>
          </cell>
        </row>
        <row r="140">
          <cell r="A140" t="str">
            <v/>
          </cell>
          <cell r="B140" t="str">
            <v>Energy   Contents   in   MKwh</v>
          </cell>
          <cell r="C140" t="str">
            <v>MU</v>
          </cell>
          <cell r="D140">
            <v>4.41</v>
          </cell>
          <cell r="E140">
            <v>5.95</v>
          </cell>
          <cell r="F140">
            <v>3.95</v>
          </cell>
          <cell r="G140">
            <v>5.27</v>
          </cell>
          <cell r="H140">
            <v>3.78</v>
          </cell>
        </row>
        <row r="141">
          <cell r="A141" t="str">
            <v>f</v>
          </cell>
          <cell r="B141" t="str">
            <v>HASDEO-BANGO    MDDL    329.79 M</v>
          </cell>
          <cell r="C141" t="str">
            <v>M</v>
          </cell>
          <cell r="D141">
            <v>345</v>
          </cell>
          <cell r="E141">
            <v>355.56</v>
          </cell>
          <cell r="F141">
            <v>334.51</v>
          </cell>
          <cell r="G141">
            <v>344.57</v>
          </cell>
          <cell r="H141">
            <v>345.48</v>
          </cell>
        </row>
        <row r="142">
          <cell r="A142" t="str">
            <v/>
          </cell>
          <cell r="B142" t="str">
            <v>Energy   Contents   in   MKwh</v>
          </cell>
          <cell r="C142" t="str">
            <v>MU</v>
          </cell>
          <cell r="D142">
            <v>68</v>
          </cell>
          <cell r="E142">
            <v>187.4</v>
          </cell>
          <cell r="F142">
            <v>13.18</v>
          </cell>
          <cell r="G142">
            <v>64.849999999999994</v>
          </cell>
          <cell r="H142">
            <v>71.36</v>
          </cell>
        </row>
        <row r="143">
          <cell r="A143" t="str">
            <v>g</v>
          </cell>
          <cell r="B143" t="str">
            <v xml:space="preserve">RAJGHAT     MDDL    </v>
          </cell>
          <cell r="C143" t="str">
            <v>M</v>
          </cell>
          <cell r="D143" t="str">
            <v/>
          </cell>
          <cell r="E143" t="str">
            <v/>
          </cell>
          <cell r="F143" t="str">
            <v/>
          </cell>
          <cell r="G143" t="str">
            <v/>
          </cell>
          <cell r="H143" t="str">
            <v/>
          </cell>
        </row>
        <row r="144">
          <cell r="A144" t="str">
            <v/>
          </cell>
          <cell r="B144" t="str">
            <v>Energy   Contents   in   MKwh</v>
          </cell>
          <cell r="C144" t="str">
            <v>MU</v>
          </cell>
          <cell r="D144" t="str">
            <v/>
          </cell>
          <cell r="E144" t="str">
            <v/>
          </cell>
          <cell r="F144" t="str">
            <v/>
          </cell>
          <cell r="G144" t="str">
            <v/>
          </cell>
          <cell r="H144">
            <v>0</v>
          </cell>
        </row>
        <row r="145">
          <cell r="A145" t="str">
            <v/>
          </cell>
          <cell r="B145" t="str">
            <v>M.P.E.B. GENERATION  AS PER SHARE</v>
          </cell>
          <cell r="C145">
            <v>312.5</v>
          </cell>
          <cell r="D145">
            <v>1650</v>
          </cell>
          <cell r="E145">
            <v>1832.28</v>
          </cell>
          <cell r="F145">
            <v>111.04727272727273</v>
          </cell>
          <cell r="G145">
            <v>78.5</v>
          </cell>
          <cell r="H145">
            <v>66.932602739726022</v>
          </cell>
        </row>
        <row r="146">
          <cell r="A146">
            <v>1</v>
          </cell>
          <cell r="B146" t="str">
            <v>THERMAL  ( Excl. 40% Satpura I)</v>
          </cell>
          <cell r="C146" t="str">
            <v>MU</v>
          </cell>
          <cell r="D146">
            <v>16139.38</v>
          </cell>
          <cell r="E146">
            <v>17117.55</v>
          </cell>
          <cell r="F146">
            <v>17701.060000000001</v>
          </cell>
          <cell r="G146">
            <v>19305.5</v>
          </cell>
          <cell r="H146">
            <v>19626.939999999999</v>
          </cell>
        </row>
        <row r="147">
          <cell r="A147">
            <v>2</v>
          </cell>
          <cell r="B147" t="str">
            <v>HYDEL    ( Excl. 50 % Chambal &amp; 1/3 Pench )</v>
          </cell>
          <cell r="C147" t="str">
            <v>MU</v>
          </cell>
          <cell r="D147">
            <v>2274.37</v>
          </cell>
          <cell r="E147">
            <v>2324.88</v>
          </cell>
          <cell r="F147">
            <v>2850.57</v>
          </cell>
          <cell r="G147">
            <v>2507.1999999999998</v>
          </cell>
          <cell r="H147">
            <v>1809.98</v>
          </cell>
        </row>
        <row r="148">
          <cell r="A148">
            <v>3</v>
          </cell>
          <cell r="B148" t="str">
            <v>TOTAL</v>
          </cell>
          <cell r="C148" t="str">
            <v>MU</v>
          </cell>
          <cell r="D148">
            <v>18413.75</v>
          </cell>
          <cell r="E148">
            <v>19442.43</v>
          </cell>
          <cell r="F148">
            <v>20551.63</v>
          </cell>
          <cell r="G148">
            <v>21812.7</v>
          </cell>
          <cell r="H148">
            <v>21436.92</v>
          </cell>
        </row>
        <row r="149">
          <cell r="A149" t="str">
            <v>Note :-</v>
          </cell>
          <cell r="B149" t="str">
            <v>1.Heavy and good rains resulted in more secondary generation in Hydel Stations in Year 1994-95</v>
          </cell>
          <cell r="C149">
            <v>312.5</v>
          </cell>
          <cell r="D149">
            <v>1600</v>
          </cell>
          <cell r="E149">
            <v>1538.84</v>
          </cell>
          <cell r="F149">
            <v>96.177499999999995</v>
          </cell>
          <cell r="G149">
            <v>72.41</v>
          </cell>
          <cell r="H149">
            <v>56.213333333333331</v>
          </cell>
        </row>
        <row r="150">
          <cell r="A150" t="str">
            <v>Note :-</v>
          </cell>
          <cell r="B150" t="str">
            <v>2.Intermittent rains practically every month resulted in building up level and non utilisation of water due to lack of demand in 1997-98.</v>
          </cell>
          <cell r="C150">
            <v>312.5</v>
          </cell>
          <cell r="D150">
            <v>1500</v>
          </cell>
          <cell r="E150">
            <v>1519.37</v>
          </cell>
          <cell r="F150">
            <v>101.29133333333333</v>
          </cell>
          <cell r="G150">
            <v>72.699726027397261</v>
          </cell>
          <cell r="H150">
            <v>55.502100456621008</v>
          </cell>
        </row>
        <row r="151">
          <cell r="B151" t="str">
            <v>94-95</v>
          </cell>
          <cell r="C151">
            <v>312.5</v>
          </cell>
          <cell r="D151">
            <v>1550</v>
          </cell>
          <cell r="E151">
            <v>1497.8</v>
          </cell>
          <cell r="F151">
            <v>96.632258064516122</v>
          </cell>
          <cell r="G151">
            <v>70</v>
          </cell>
          <cell r="H151">
            <v>54.714155251141555</v>
          </cell>
        </row>
        <row r="152">
          <cell r="B152" t="str">
            <v>95-96</v>
          </cell>
          <cell r="C152">
            <v>312.5</v>
          </cell>
          <cell r="D152">
            <v>1550</v>
          </cell>
          <cell r="E152">
            <v>1814</v>
          </cell>
          <cell r="F152">
            <v>117.03225806451613</v>
          </cell>
          <cell r="G152">
            <v>78.900000000000006</v>
          </cell>
          <cell r="H152">
            <v>66.083788706739526</v>
          </cell>
        </row>
        <row r="153">
          <cell r="B153" t="str">
            <v>96-97</v>
          </cell>
          <cell r="C153">
            <v>312.5</v>
          </cell>
          <cell r="D153">
            <v>1650</v>
          </cell>
          <cell r="E153">
            <v>1819</v>
          </cell>
          <cell r="F153">
            <v>110.24242424242425</v>
          </cell>
          <cell r="G153">
            <v>78</v>
          </cell>
          <cell r="H153">
            <v>66.447488584474883</v>
          </cell>
        </row>
        <row r="154">
          <cell r="B154" t="str">
            <v>97-98</v>
          </cell>
          <cell r="C154">
            <v>312.5</v>
          </cell>
          <cell r="D154">
            <v>1800</v>
          </cell>
          <cell r="E154">
            <v>2122.88</v>
          </cell>
          <cell r="F154">
            <v>117.93777777777778</v>
          </cell>
          <cell r="G154">
            <v>85.2</v>
          </cell>
          <cell r="H154">
            <v>77.548127853881283</v>
          </cell>
        </row>
        <row r="155">
          <cell r="B155" t="str">
            <v>98-99</v>
          </cell>
          <cell r="C155">
            <v>312.5</v>
          </cell>
          <cell r="D155">
            <v>1700</v>
          </cell>
          <cell r="E155">
            <v>1925.81</v>
          </cell>
          <cell r="F155">
            <v>113.28294117647059</v>
          </cell>
          <cell r="G155">
            <v>78.900000000000006</v>
          </cell>
          <cell r="H155">
            <v>70.349223744292232</v>
          </cell>
        </row>
        <row r="156">
          <cell r="B156" t="str">
            <v>99-00</v>
          </cell>
          <cell r="C156">
            <v>312.5</v>
          </cell>
          <cell r="D156">
            <v>2050</v>
          </cell>
          <cell r="E156">
            <v>2102.1999999999998</v>
          </cell>
          <cell r="F156">
            <v>102.5</v>
          </cell>
          <cell r="G156">
            <v>80.8</v>
          </cell>
          <cell r="H156">
            <v>76.599999999999994</v>
          </cell>
        </row>
        <row r="157">
          <cell r="B157" t="str">
            <v>00-01</v>
          </cell>
          <cell r="C157">
            <v>312.5</v>
          </cell>
          <cell r="D157">
            <v>1950</v>
          </cell>
          <cell r="E157">
            <v>1972.36</v>
          </cell>
          <cell r="F157">
            <v>101.15</v>
          </cell>
          <cell r="G157">
            <v>78.77</v>
          </cell>
          <cell r="H157">
            <v>72.05</v>
          </cell>
        </row>
        <row r="158">
          <cell r="A158" t="str">
            <v>Average last 5 years</v>
          </cell>
          <cell r="D158">
            <v>1830</v>
          </cell>
          <cell r="E158">
            <v>1988.45</v>
          </cell>
          <cell r="F158">
            <v>109.02262863933451</v>
          </cell>
          <cell r="G158">
            <v>80.333999999999989</v>
          </cell>
          <cell r="H158">
            <v>72.598968036529669</v>
          </cell>
        </row>
        <row r="159">
          <cell r="A159" t="str">
            <v>SATPURA II</v>
          </cell>
          <cell r="B159" t="str">
            <v>88-89</v>
          </cell>
          <cell r="C159">
            <v>410</v>
          </cell>
          <cell r="D159">
            <v>1800</v>
          </cell>
          <cell r="E159">
            <v>1359.91</v>
          </cell>
          <cell r="F159">
            <v>75.550555555555562</v>
          </cell>
          <cell r="G159">
            <v>64.67</v>
          </cell>
          <cell r="H159">
            <v>37.863626239002116</v>
          </cell>
        </row>
        <row r="160">
          <cell r="B160" t="str">
            <v>89-90</v>
          </cell>
          <cell r="C160">
            <v>410</v>
          </cell>
          <cell r="D160">
            <v>1800</v>
          </cell>
          <cell r="E160">
            <v>1247.99</v>
          </cell>
          <cell r="F160">
            <v>69.332777777777778</v>
          </cell>
          <cell r="G160">
            <v>64.5</v>
          </cell>
          <cell r="H160">
            <v>34.747466310279542</v>
          </cell>
        </row>
        <row r="161">
          <cell r="B161" t="str">
            <v>90-91</v>
          </cell>
          <cell r="C161">
            <v>410</v>
          </cell>
          <cell r="D161">
            <v>1800</v>
          </cell>
          <cell r="E161">
            <v>1143.08</v>
          </cell>
          <cell r="F161">
            <v>63.504444444444445</v>
          </cell>
          <cell r="G161">
            <v>59.01</v>
          </cell>
          <cell r="H161">
            <v>31.826484018264839</v>
          </cell>
        </row>
        <row r="162">
          <cell r="B162" t="str">
            <v>91-92</v>
          </cell>
          <cell r="C162">
            <v>410</v>
          </cell>
          <cell r="D162">
            <v>1800</v>
          </cell>
          <cell r="E162">
            <v>1261.23</v>
          </cell>
          <cell r="F162">
            <v>70.068333333333328</v>
          </cell>
          <cell r="G162">
            <v>57.19</v>
          </cell>
          <cell r="H162">
            <v>35.116104243234211</v>
          </cell>
        </row>
        <row r="163">
          <cell r="B163" t="str">
            <v>92-93</v>
          </cell>
          <cell r="C163">
            <v>410</v>
          </cell>
          <cell r="D163">
            <v>1600</v>
          </cell>
          <cell r="E163">
            <v>1091.3900000000001</v>
          </cell>
          <cell r="F163">
            <v>68.211875000000006</v>
          </cell>
          <cell r="G163">
            <v>52.11</v>
          </cell>
          <cell r="H163">
            <v>30.387292571555857</v>
          </cell>
        </row>
        <row r="164">
          <cell r="B164" t="str">
            <v>93-94</v>
          </cell>
          <cell r="C164">
            <v>410</v>
          </cell>
          <cell r="D164">
            <v>1400</v>
          </cell>
          <cell r="E164">
            <v>1268.5727999999999</v>
          </cell>
          <cell r="F164">
            <v>90.612342857142863</v>
          </cell>
          <cell r="G164">
            <v>50.802958904109587</v>
          </cell>
          <cell r="H164">
            <v>35.320547945205476</v>
          </cell>
        </row>
        <row r="165">
          <cell r="B165" t="str">
            <v>94-95</v>
          </cell>
          <cell r="C165">
            <v>410</v>
          </cell>
          <cell r="D165">
            <v>1400</v>
          </cell>
          <cell r="E165">
            <v>2021.1</v>
          </cell>
          <cell r="F165">
            <v>144.36428571428573</v>
          </cell>
          <cell r="G165">
            <v>74.5</v>
          </cell>
          <cell r="H165">
            <v>56.272970263949212</v>
          </cell>
        </row>
        <row r="166">
          <cell r="B166" t="str">
            <v>95-96</v>
          </cell>
          <cell r="C166">
            <v>410</v>
          </cell>
          <cell r="D166">
            <v>2000</v>
          </cell>
          <cell r="E166">
            <v>2079.3000000000002</v>
          </cell>
          <cell r="F166">
            <v>103.96500000000002</v>
          </cell>
          <cell r="G166">
            <v>77.3</v>
          </cell>
          <cell r="H166">
            <v>57.735239237638289</v>
          </cell>
        </row>
        <row r="167">
          <cell r="B167" t="str">
            <v>96-97</v>
          </cell>
          <cell r="C167">
            <v>410</v>
          </cell>
          <cell r="D167">
            <v>2000</v>
          </cell>
          <cell r="E167">
            <v>2273.1</v>
          </cell>
          <cell r="F167">
            <v>113.655</v>
          </cell>
          <cell r="G167">
            <v>77.599999999999994</v>
          </cell>
          <cell r="H167">
            <v>63.289341797527563</v>
          </cell>
        </row>
        <row r="168">
          <cell r="B168" t="str">
            <v>97-98</v>
          </cell>
          <cell r="C168">
            <v>410</v>
          </cell>
          <cell r="D168">
            <v>2200</v>
          </cell>
          <cell r="E168">
            <v>2601.9899999999998</v>
          </cell>
          <cell r="F168">
            <v>118.27227272727271</v>
          </cell>
          <cell r="G168">
            <v>84.5</v>
          </cell>
          <cell r="H168">
            <v>72.446541931172732</v>
          </cell>
        </row>
        <row r="169">
          <cell r="B169" t="str">
            <v>98-99</v>
          </cell>
          <cell r="C169">
            <v>410</v>
          </cell>
          <cell r="D169">
            <v>2150</v>
          </cell>
          <cell r="E169">
            <v>2881.87</v>
          </cell>
          <cell r="F169">
            <v>134.04046511627908</v>
          </cell>
          <cell r="G169">
            <v>87.5</v>
          </cell>
          <cell r="H169">
            <v>80.239169172513641</v>
          </cell>
        </row>
        <row r="170">
          <cell r="B170" t="str">
            <v>99-00</v>
          </cell>
          <cell r="C170">
            <v>410</v>
          </cell>
          <cell r="D170">
            <v>2700</v>
          </cell>
          <cell r="E170">
            <v>2520.9</v>
          </cell>
          <cell r="F170">
            <v>93.3</v>
          </cell>
          <cell r="G170">
            <v>75.2</v>
          </cell>
          <cell r="H170">
            <v>70</v>
          </cell>
        </row>
        <row r="171">
          <cell r="B171" t="str">
            <v>00-01</v>
          </cell>
          <cell r="C171">
            <v>410</v>
          </cell>
          <cell r="D171">
            <v>2850</v>
          </cell>
          <cell r="E171">
            <v>2450.13</v>
          </cell>
          <cell r="F171">
            <v>85.97</v>
          </cell>
          <cell r="G171">
            <v>77.64</v>
          </cell>
          <cell r="H171">
            <v>68.22</v>
          </cell>
        </row>
        <row r="172">
          <cell r="A172" t="str">
            <v>Average last 5 years</v>
          </cell>
          <cell r="D172">
            <v>2380</v>
          </cell>
          <cell r="E172">
            <v>2545.5980000000004</v>
          </cell>
          <cell r="F172">
            <v>109.04754756871037</v>
          </cell>
          <cell r="G172">
            <v>80.488</v>
          </cell>
          <cell r="H172">
            <v>70.839010580242785</v>
          </cell>
        </row>
        <row r="173">
          <cell r="A173" t="str">
            <v>SATPURA III</v>
          </cell>
          <cell r="B173" t="str">
            <v>88-89</v>
          </cell>
          <cell r="C173">
            <v>420</v>
          </cell>
          <cell r="D173">
            <v>2050</v>
          </cell>
          <cell r="E173">
            <v>1857.99</v>
          </cell>
          <cell r="F173">
            <v>90.633658536585372</v>
          </cell>
          <cell r="G173">
            <v>75.62</v>
          </cell>
          <cell r="H173">
            <v>50.4998369210698</v>
          </cell>
        </row>
        <row r="174">
          <cell r="B174" t="str">
            <v>89-90</v>
          </cell>
          <cell r="C174">
            <v>420</v>
          </cell>
          <cell r="D174">
            <v>2100</v>
          </cell>
          <cell r="E174">
            <v>1805.67</v>
          </cell>
          <cell r="F174">
            <v>85.984285714285718</v>
          </cell>
          <cell r="G174">
            <v>88.7</v>
          </cell>
          <cell r="H174">
            <v>49.077788649706456</v>
          </cell>
        </row>
        <row r="175">
          <cell r="B175" t="str">
            <v>90-91</v>
          </cell>
          <cell r="C175">
            <v>420</v>
          </cell>
          <cell r="D175">
            <v>1950</v>
          </cell>
          <cell r="E175">
            <v>1496.73</v>
          </cell>
          <cell r="F175">
            <v>76.755384615384614</v>
          </cell>
          <cell r="G175">
            <v>67.97</v>
          </cell>
          <cell r="H175">
            <v>40.680854533594257</v>
          </cell>
        </row>
        <row r="176">
          <cell r="B176" t="str">
            <v>91-92</v>
          </cell>
          <cell r="C176">
            <v>420</v>
          </cell>
          <cell r="D176">
            <v>1950</v>
          </cell>
          <cell r="E176">
            <v>1741.07</v>
          </cell>
          <cell r="F176">
            <v>89.285641025641027</v>
          </cell>
          <cell r="G176">
            <v>69.19</v>
          </cell>
          <cell r="H176">
            <v>47.321972167862576</v>
          </cell>
        </row>
        <row r="177">
          <cell r="B177" t="str">
            <v>92-93</v>
          </cell>
          <cell r="C177">
            <v>420</v>
          </cell>
          <cell r="D177">
            <v>1800</v>
          </cell>
          <cell r="E177">
            <v>2011.32</v>
          </cell>
          <cell r="F177">
            <v>111.74</v>
          </cell>
          <cell r="G177">
            <v>81.23</v>
          </cell>
          <cell r="H177">
            <v>54.667318982387478</v>
          </cell>
        </row>
        <row r="178">
          <cell r="B178" t="str">
            <v>93-94</v>
          </cell>
          <cell r="C178">
            <v>420</v>
          </cell>
          <cell r="D178">
            <v>2015</v>
          </cell>
          <cell r="E178">
            <v>2278.799</v>
          </cell>
          <cell r="F178">
            <v>113.0917617866005</v>
          </cell>
          <cell r="G178">
            <v>81.576273972602735</v>
          </cell>
          <cell r="H178">
            <v>61.93735051098065</v>
          </cell>
        </row>
        <row r="179">
          <cell r="B179" t="str">
            <v>94-95</v>
          </cell>
          <cell r="C179">
            <v>420</v>
          </cell>
          <cell r="D179">
            <v>2000</v>
          </cell>
          <cell r="E179">
            <v>2280.8000000000002</v>
          </cell>
          <cell r="F179">
            <v>114.04000000000002</v>
          </cell>
          <cell r="G179">
            <v>85.1</v>
          </cell>
          <cell r="H179">
            <v>61.991737334203094</v>
          </cell>
        </row>
        <row r="180">
          <cell r="B180" t="str">
            <v>95-96</v>
          </cell>
          <cell r="C180">
            <v>420</v>
          </cell>
          <cell r="D180">
            <v>2100</v>
          </cell>
          <cell r="E180">
            <v>2141.3000000000002</v>
          </cell>
          <cell r="F180">
            <v>101.96666666666668</v>
          </cell>
          <cell r="G180">
            <v>77.400000000000006</v>
          </cell>
          <cell r="H180">
            <v>58.041135397692784</v>
          </cell>
        </row>
        <row r="181">
          <cell r="B181" t="str">
            <v>96-97</v>
          </cell>
          <cell r="C181">
            <v>420</v>
          </cell>
          <cell r="D181">
            <v>2100</v>
          </cell>
          <cell r="E181">
            <v>2447.1999999999998</v>
          </cell>
          <cell r="F181">
            <v>116.53333333333332</v>
          </cell>
          <cell r="G181">
            <v>82.1</v>
          </cell>
          <cell r="H181">
            <v>66.514459665144585</v>
          </cell>
        </row>
        <row r="182">
          <cell r="B182" t="str">
            <v>97-98</v>
          </cell>
          <cell r="C182">
            <v>420</v>
          </cell>
          <cell r="D182">
            <v>2300</v>
          </cell>
          <cell r="E182">
            <v>2706.67</v>
          </cell>
          <cell r="F182">
            <v>117.68130434782609</v>
          </cell>
          <cell r="G182">
            <v>82.6</v>
          </cell>
          <cell r="H182">
            <v>73.566808001739503</v>
          </cell>
        </row>
        <row r="183">
          <cell r="B183" t="str">
            <v>98-99</v>
          </cell>
          <cell r="C183">
            <v>420</v>
          </cell>
          <cell r="D183">
            <v>2250</v>
          </cell>
          <cell r="E183">
            <v>2830.37</v>
          </cell>
          <cell r="F183">
            <v>125.79422222222222</v>
          </cell>
          <cell r="G183">
            <v>82.9</v>
          </cell>
          <cell r="H183">
            <v>76.92895194607523</v>
          </cell>
        </row>
        <row r="184">
          <cell r="B184" t="str">
            <v>99-00</v>
          </cell>
          <cell r="C184">
            <v>420</v>
          </cell>
          <cell r="D184">
            <v>2750</v>
          </cell>
          <cell r="E184">
            <v>3093.5</v>
          </cell>
          <cell r="F184">
            <v>112.5</v>
          </cell>
          <cell r="G184">
            <v>87.3</v>
          </cell>
          <cell r="H184">
            <v>83.9</v>
          </cell>
        </row>
        <row r="185">
          <cell r="B185" t="str">
            <v>00-01</v>
          </cell>
          <cell r="C185">
            <v>420</v>
          </cell>
          <cell r="D185">
            <v>2800</v>
          </cell>
          <cell r="E185">
            <v>2780.62</v>
          </cell>
          <cell r="F185">
            <v>97.46</v>
          </cell>
          <cell r="G185">
            <v>79.290000000000006</v>
          </cell>
          <cell r="H185">
            <v>75.58</v>
          </cell>
        </row>
        <row r="186">
          <cell r="A186" t="str">
            <v>Average last 5 years</v>
          </cell>
          <cell r="D186">
            <v>2440</v>
          </cell>
          <cell r="E186">
            <v>2771.672</v>
          </cell>
          <cell r="F186">
            <v>113.99377198067631</v>
          </cell>
          <cell r="G186">
            <v>82.837999999999994</v>
          </cell>
          <cell r="H186">
            <v>75.298043922591859</v>
          </cell>
        </row>
        <row r="187">
          <cell r="A187" t="str">
            <v>STATE  LOAD  DESPATCH  CENTRE  M.P.E.B.  JABALPUR</v>
          </cell>
        </row>
        <row r="188">
          <cell r="A188" t="str">
            <v>SATPURA</v>
          </cell>
        </row>
        <row r="189">
          <cell r="A189" t="str">
            <v>STATION NAME</v>
          </cell>
          <cell r="B189" t="str">
            <v>YEAR</v>
          </cell>
          <cell r="C189" t="str">
            <v>CAPACITY</v>
          </cell>
          <cell r="D189" t="str">
            <v>TARGET</v>
          </cell>
          <cell r="E189" t="str">
            <v>ACTUAL GENE.</v>
          </cell>
          <cell r="F189" t="str">
            <v>ACHIEVE-MENT</v>
          </cell>
          <cell r="G189" t="str">
            <v>AVAIL-ABILITY</v>
          </cell>
          <cell r="H189" t="str">
            <v>P.L.F.</v>
          </cell>
        </row>
        <row r="190">
          <cell r="C190" t="str">
            <v>MW</v>
          </cell>
          <cell r="D190" t="str">
            <v>MKwh</v>
          </cell>
          <cell r="E190" t="str">
            <v>MKwh</v>
          </cell>
          <cell r="F190" t="str">
            <v>%</v>
          </cell>
          <cell r="G190" t="str">
            <v>%</v>
          </cell>
          <cell r="H190" t="str">
            <v>%</v>
          </cell>
        </row>
        <row r="191">
          <cell r="A191" t="str">
            <v>SATPURA</v>
          </cell>
          <cell r="B191" t="str">
            <v>88-89</v>
          </cell>
          <cell r="C191">
            <v>1142.5</v>
          </cell>
          <cell r="D191">
            <v>5500</v>
          </cell>
          <cell r="E191">
            <v>5050.18</v>
          </cell>
          <cell r="F191">
            <v>91.821454545454543</v>
          </cell>
          <cell r="G191">
            <v>72.4782056892779</v>
          </cell>
          <cell r="H191">
            <v>50.459918267837693</v>
          </cell>
        </row>
        <row r="192">
          <cell r="B192" t="str">
            <v>89-90</v>
          </cell>
          <cell r="C192">
            <v>1142.5</v>
          </cell>
          <cell r="D192">
            <v>5475</v>
          </cell>
          <cell r="E192">
            <v>4783.66</v>
          </cell>
          <cell r="F192">
            <v>87.372785388127852</v>
          </cell>
          <cell r="G192">
            <v>76.818052516411385</v>
          </cell>
          <cell r="H192">
            <v>47.796928549304077</v>
          </cell>
        </row>
        <row r="193">
          <cell r="B193" t="str">
            <v>90-91</v>
          </cell>
          <cell r="C193">
            <v>1142.5</v>
          </cell>
          <cell r="D193">
            <v>5450</v>
          </cell>
          <cell r="E193">
            <v>4155.2000000000007</v>
          </cell>
          <cell r="F193">
            <v>76.242201834862399</v>
          </cell>
          <cell r="G193">
            <v>66.023741794310723</v>
          </cell>
          <cell r="H193">
            <v>41.517540441433617</v>
          </cell>
        </row>
        <row r="194">
          <cell r="B194" t="str">
            <v>91-92</v>
          </cell>
          <cell r="C194">
            <v>1142.5</v>
          </cell>
          <cell r="D194">
            <v>5450</v>
          </cell>
          <cell r="E194">
            <v>4387.7699999999995</v>
          </cell>
          <cell r="F194">
            <v>80.509541284403653</v>
          </cell>
          <cell r="G194">
            <v>63.680153172866518</v>
          </cell>
          <cell r="H194">
            <v>43.721526706604003</v>
          </cell>
        </row>
        <row r="195">
          <cell r="B195" t="str">
            <v>92-93</v>
          </cell>
          <cell r="C195">
            <v>1142.5</v>
          </cell>
          <cell r="D195">
            <v>5000</v>
          </cell>
          <cell r="E195">
            <v>4641.55</v>
          </cell>
          <cell r="F195">
            <v>92.831000000000003</v>
          </cell>
          <cell r="G195">
            <v>68.367461706783374</v>
          </cell>
          <cell r="H195">
            <v>46.37700708412018</v>
          </cell>
        </row>
        <row r="196">
          <cell r="B196" t="str">
            <v>93-94</v>
          </cell>
          <cell r="C196">
            <v>1142.5</v>
          </cell>
          <cell r="D196">
            <v>4915</v>
          </cell>
          <cell r="E196">
            <v>5066.7417999999998</v>
          </cell>
          <cell r="F196">
            <v>103.08732044760936</v>
          </cell>
          <cell r="G196">
            <v>68.104956326249209</v>
          </cell>
          <cell r="H196">
            <v>50.625398918897318</v>
          </cell>
        </row>
        <row r="197">
          <cell r="B197" t="str">
            <v>94-95</v>
          </cell>
          <cell r="C197">
            <v>1142.5</v>
          </cell>
          <cell r="D197">
            <v>4950</v>
          </cell>
          <cell r="E197">
            <v>5799.7</v>
          </cell>
          <cell r="F197">
            <v>117.16565656565656</v>
          </cell>
          <cell r="G197">
            <v>77.165864332603945</v>
          </cell>
          <cell r="H197">
            <v>57.948902410998869</v>
          </cell>
        </row>
        <row r="198">
          <cell r="B198" t="str">
            <v>95-96</v>
          </cell>
          <cell r="C198">
            <v>1142.5</v>
          </cell>
          <cell r="D198">
            <v>5650</v>
          </cell>
          <cell r="E198">
            <v>6034.6</v>
          </cell>
          <cell r="F198">
            <v>106.8070796460177</v>
          </cell>
          <cell r="G198">
            <v>77.774398249452958</v>
          </cell>
          <cell r="H198">
            <v>60.13121131318929</v>
          </cell>
        </row>
        <row r="199">
          <cell r="B199" t="str">
            <v>96-97</v>
          </cell>
          <cell r="C199">
            <v>1142.5</v>
          </cell>
          <cell r="D199">
            <v>5750</v>
          </cell>
          <cell r="E199">
            <v>6539.2999999999993</v>
          </cell>
          <cell r="F199">
            <v>113.72695652173911</v>
          </cell>
          <cell r="G199">
            <v>79.3636761487965</v>
          </cell>
          <cell r="H199">
            <v>65.338768821877835</v>
          </cell>
        </row>
        <row r="200">
          <cell r="B200" t="str">
            <v>97-98</v>
          </cell>
          <cell r="C200">
            <v>1142.5</v>
          </cell>
          <cell r="D200">
            <v>6300</v>
          </cell>
          <cell r="E200">
            <v>7431.54</v>
          </cell>
          <cell r="F200">
            <v>117.96095238095238</v>
          </cell>
          <cell r="G200">
            <v>83.992997811816196</v>
          </cell>
          <cell r="H200">
            <v>74.253769371421726</v>
          </cell>
        </row>
        <row r="201">
          <cell r="B201" t="str">
            <v>98-99</v>
          </cell>
          <cell r="C201">
            <v>1142.5</v>
          </cell>
          <cell r="D201">
            <v>6100</v>
          </cell>
          <cell r="E201">
            <v>7638.05</v>
          </cell>
          <cell r="F201">
            <v>125.21393442622951</v>
          </cell>
          <cell r="G201">
            <v>83.45667396061269</v>
          </cell>
          <cell r="H201">
            <v>76.317156759889286</v>
          </cell>
        </row>
        <row r="202">
          <cell r="B202" t="str">
            <v>99-00</v>
          </cell>
          <cell r="C202">
            <v>1142.5</v>
          </cell>
          <cell r="D202">
            <v>7500</v>
          </cell>
          <cell r="E202">
            <v>7716.6</v>
          </cell>
          <cell r="F202">
            <v>102.9</v>
          </cell>
          <cell r="G202">
            <v>81.2</v>
          </cell>
          <cell r="H202">
            <v>76.900000000000006</v>
          </cell>
        </row>
        <row r="203">
          <cell r="B203" t="str">
            <v>00-01</v>
          </cell>
          <cell r="C203">
            <v>1142.5</v>
          </cell>
          <cell r="D203">
            <v>7650</v>
          </cell>
          <cell r="E203">
            <v>7203.11</v>
          </cell>
          <cell r="F203">
            <v>94.16</v>
          </cell>
          <cell r="G203">
            <v>78.55</v>
          </cell>
          <cell r="H203">
            <v>71.97</v>
          </cell>
        </row>
        <row r="204">
          <cell r="A204" t="str">
            <v>Average last 5 years</v>
          </cell>
          <cell r="D204">
            <v>6660</v>
          </cell>
          <cell r="E204">
            <v>7305.7199999999993</v>
          </cell>
          <cell r="F204">
            <v>110.7923686657842</v>
          </cell>
          <cell r="G204">
            <v>81.312669584245072</v>
          </cell>
          <cell r="H204">
            <v>72.955938990637762</v>
          </cell>
        </row>
        <row r="205">
          <cell r="A205" t="str">
            <v>SANJAY GANDHI I</v>
          </cell>
          <cell r="B205" t="str">
            <v>93-94</v>
          </cell>
          <cell r="C205">
            <v>210</v>
          </cell>
          <cell r="D205">
            <v>1500</v>
          </cell>
          <cell r="E205">
            <v>213.536</v>
          </cell>
          <cell r="F205">
            <v>14.235733333333332</v>
          </cell>
          <cell r="G205">
            <v>51.811609848484849</v>
          </cell>
          <cell r="H205">
            <v>11.607740813220266</v>
          </cell>
        </row>
        <row r="206">
          <cell r="B206" t="str">
            <v>94-95</v>
          </cell>
          <cell r="C206">
            <v>420</v>
          </cell>
          <cell r="D206">
            <v>1500</v>
          </cell>
          <cell r="E206">
            <v>1199</v>
          </cell>
          <cell r="F206">
            <v>79.933333333333337</v>
          </cell>
          <cell r="G206">
            <v>72.66</v>
          </cell>
          <cell r="H206">
            <v>35.287909758778738</v>
          </cell>
        </row>
        <row r="207">
          <cell r="B207" t="str">
            <v>95-96</v>
          </cell>
          <cell r="C207">
            <v>420</v>
          </cell>
          <cell r="D207">
            <v>2420</v>
          </cell>
          <cell r="E207">
            <v>1991.4</v>
          </cell>
          <cell r="F207">
            <v>82.289256198347104</v>
          </cell>
          <cell r="G207">
            <v>74</v>
          </cell>
          <cell r="H207">
            <v>53.978011969815249</v>
          </cell>
        </row>
        <row r="208">
          <cell r="B208" t="str">
            <v>96-97</v>
          </cell>
          <cell r="C208">
            <v>420</v>
          </cell>
          <cell r="D208">
            <v>2500</v>
          </cell>
          <cell r="E208">
            <v>2363</v>
          </cell>
          <cell r="F208">
            <v>94.52</v>
          </cell>
          <cell r="G208">
            <v>79.2</v>
          </cell>
          <cell r="H208">
            <v>64.225918677973468</v>
          </cell>
        </row>
        <row r="209">
          <cell r="B209" t="str">
            <v>97-98</v>
          </cell>
          <cell r="C209">
            <v>420</v>
          </cell>
          <cell r="D209">
            <v>2450</v>
          </cell>
          <cell r="E209">
            <v>2249.6</v>
          </cell>
          <cell r="F209">
            <v>91.820408163265313</v>
          </cell>
          <cell r="G209">
            <v>71.7</v>
          </cell>
          <cell r="H209">
            <v>61.143726897151552</v>
          </cell>
        </row>
        <row r="210">
          <cell r="B210" t="str">
            <v>98-99</v>
          </cell>
          <cell r="C210">
            <v>420</v>
          </cell>
          <cell r="D210">
            <v>2600</v>
          </cell>
          <cell r="E210">
            <v>2518.15</v>
          </cell>
          <cell r="F210">
            <v>96.851923076923072</v>
          </cell>
          <cell r="G210">
            <v>80</v>
          </cell>
          <cell r="H210">
            <v>68.442868014785816</v>
          </cell>
        </row>
        <row r="211">
          <cell r="B211" t="str">
            <v>99-00</v>
          </cell>
          <cell r="C211">
            <v>420</v>
          </cell>
          <cell r="D211">
            <v>2750</v>
          </cell>
          <cell r="E211">
            <v>2308.1</v>
          </cell>
          <cell r="F211">
            <v>83.9</v>
          </cell>
          <cell r="G211">
            <v>76.099999999999994</v>
          </cell>
          <cell r="H211">
            <v>62.6</v>
          </cell>
        </row>
        <row r="212">
          <cell r="B212" t="str">
            <v>00-01</v>
          </cell>
          <cell r="C212">
            <v>420</v>
          </cell>
          <cell r="D212">
            <v>2650</v>
          </cell>
          <cell r="E212">
            <v>2063.33</v>
          </cell>
          <cell r="F212">
            <v>77.89</v>
          </cell>
          <cell r="G212">
            <v>77.25</v>
          </cell>
          <cell r="H212">
            <v>56.08</v>
          </cell>
        </row>
        <row r="213">
          <cell r="A213" t="str">
            <v>Average last 5 years</v>
          </cell>
          <cell r="D213">
            <v>2590</v>
          </cell>
          <cell r="E213">
            <v>2300.4360000000001</v>
          </cell>
          <cell r="F213">
            <v>88.996466248037677</v>
          </cell>
          <cell r="G213">
            <v>76.849999999999994</v>
          </cell>
          <cell r="H213">
            <v>62.49850271798217</v>
          </cell>
        </row>
        <row r="214">
          <cell r="A214" t="str">
            <v>SANJAY GANDHI II</v>
          </cell>
          <cell r="B214" t="str">
            <v>99-00</v>
          </cell>
          <cell r="C214">
            <v>420</v>
          </cell>
          <cell r="D214">
            <v>1000</v>
          </cell>
          <cell r="E214">
            <v>1466.19</v>
          </cell>
          <cell r="F214">
            <v>146.619</v>
          </cell>
          <cell r="G214">
            <v>90.47</v>
          </cell>
          <cell r="H214">
            <v>85.84</v>
          </cell>
        </row>
        <row r="215">
          <cell r="B215" t="str">
            <v>00-01</v>
          </cell>
          <cell r="C215">
            <v>420</v>
          </cell>
          <cell r="D215">
            <v>2700</v>
          </cell>
          <cell r="E215">
            <v>2860.88</v>
          </cell>
          <cell r="F215">
            <v>105.84</v>
          </cell>
          <cell r="G215">
            <v>89.52</v>
          </cell>
          <cell r="H215">
            <v>77.760000000000005</v>
          </cell>
        </row>
        <row r="216">
          <cell r="A216" t="str">
            <v>Average last 2 years</v>
          </cell>
          <cell r="D216">
            <v>1850</v>
          </cell>
          <cell r="E216">
            <v>2163.5349999999999</v>
          </cell>
          <cell r="F216">
            <v>126.2295</v>
          </cell>
          <cell r="G216">
            <v>89.995000000000005</v>
          </cell>
          <cell r="H216">
            <v>81.800000000000011</v>
          </cell>
        </row>
        <row r="217">
          <cell r="A217" t="str">
            <v>SANJAY GANDHI</v>
          </cell>
          <cell r="B217" t="str">
            <v>93-94</v>
          </cell>
          <cell r="C217">
            <v>210</v>
          </cell>
          <cell r="D217">
            <v>1500</v>
          </cell>
          <cell r="E217">
            <v>213.536</v>
          </cell>
          <cell r="F217">
            <v>14.235733333333332</v>
          </cell>
          <cell r="G217">
            <v>51.811609848484849</v>
          </cell>
          <cell r="H217">
            <v>11.607740813220266</v>
          </cell>
        </row>
        <row r="218">
          <cell r="B218" t="str">
            <v>94-95</v>
          </cell>
          <cell r="C218">
            <v>420</v>
          </cell>
          <cell r="D218">
            <v>1500</v>
          </cell>
          <cell r="E218">
            <v>1199</v>
          </cell>
          <cell r="F218">
            <v>79.933333333333337</v>
          </cell>
          <cell r="G218">
            <v>72.66</v>
          </cell>
          <cell r="H218">
            <v>35.287909758778738</v>
          </cell>
        </row>
        <row r="219">
          <cell r="B219" t="str">
            <v>95-96</v>
          </cell>
          <cell r="C219">
            <v>420</v>
          </cell>
          <cell r="D219">
            <v>2420</v>
          </cell>
          <cell r="E219">
            <v>1991.4</v>
          </cell>
          <cell r="F219">
            <v>82.289256198347104</v>
          </cell>
          <cell r="G219">
            <v>74</v>
          </cell>
          <cell r="H219">
            <v>53.978011969815249</v>
          </cell>
        </row>
        <row r="220">
          <cell r="B220" t="str">
            <v>96-97</v>
          </cell>
          <cell r="C220">
            <v>420</v>
          </cell>
          <cell r="D220">
            <v>2500</v>
          </cell>
          <cell r="E220">
            <v>2363</v>
          </cell>
          <cell r="F220">
            <v>94.52</v>
          </cell>
          <cell r="G220">
            <v>79.2</v>
          </cell>
          <cell r="H220">
            <v>64.225918677973468</v>
          </cell>
        </row>
        <row r="221">
          <cell r="B221" t="str">
            <v>97-98</v>
          </cell>
          <cell r="C221">
            <v>420</v>
          </cell>
          <cell r="D221">
            <v>2450</v>
          </cell>
          <cell r="E221">
            <v>2249.6</v>
          </cell>
          <cell r="F221">
            <v>91.820408163265313</v>
          </cell>
          <cell r="G221">
            <v>71.7</v>
          </cell>
          <cell r="H221">
            <v>61.143726897151552</v>
          </cell>
        </row>
        <row r="222">
          <cell r="B222" t="str">
            <v>98-99</v>
          </cell>
          <cell r="C222">
            <v>420</v>
          </cell>
          <cell r="D222">
            <v>2600</v>
          </cell>
          <cell r="E222">
            <v>2518.15</v>
          </cell>
          <cell r="F222">
            <v>96.851923076923072</v>
          </cell>
          <cell r="G222">
            <v>80</v>
          </cell>
          <cell r="H222">
            <v>68.442868014785816</v>
          </cell>
        </row>
        <row r="223">
          <cell r="B223" t="str">
            <v>99-00</v>
          </cell>
          <cell r="C223">
            <v>840</v>
          </cell>
          <cell r="D223">
            <v>3750</v>
          </cell>
          <cell r="E223">
            <v>3774.29</v>
          </cell>
          <cell r="F223">
            <v>230.51900000000001</v>
          </cell>
          <cell r="G223">
            <v>166.57</v>
          </cell>
          <cell r="H223">
            <v>148.44</v>
          </cell>
        </row>
        <row r="224">
          <cell r="B224" t="str">
            <v>00-01</v>
          </cell>
          <cell r="C224">
            <v>840</v>
          </cell>
          <cell r="D224">
            <v>5350</v>
          </cell>
          <cell r="E224">
            <v>4924.21</v>
          </cell>
          <cell r="F224">
            <v>92.01</v>
          </cell>
          <cell r="G224">
            <v>83.39</v>
          </cell>
          <cell r="H224">
            <v>66.92</v>
          </cell>
        </row>
        <row r="225">
          <cell r="A225" t="str">
            <v>Average last 5 years</v>
          </cell>
          <cell r="D225">
            <v>3330</v>
          </cell>
          <cell r="E225">
            <v>3165.85</v>
          </cell>
          <cell r="F225">
            <v>121.14426624803768</v>
          </cell>
          <cell r="G225">
            <v>96.171999999999997</v>
          </cell>
          <cell r="H225">
            <v>81.834502717982176</v>
          </cell>
        </row>
        <row r="226">
          <cell r="A226" t="str">
            <v xml:space="preserve"> * SANJAY GHANDHI : CONSIDERING SGTPS # 1 W.E.F 01.04.93  &amp;  SGTPS # 2 W.E.F; 26.05.94 .# 3 WE.F; 01.09.99</v>
          </cell>
        </row>
        <row r="227">
          <cell r="A227" t="str">
            <v>CONSIDERING SGTPS # 1 W.E.F; 01.01.95    P.L.F. FOR 94-95 = 66.0</v>
          </cell>
          <cell r="G227" t="str">
            <v>&amp; Unit #2 w.e.f. 01.04.95 for P.L.F.</v>
          </cell>
        </row>
        <row r="228">
          <cell r="A228" t="str">
            <v>STATE  LOAD  DESPATCH  CENTRE  M.P.E.B.  JABALPUR</v>
          </cell>
        </row>
        <row r="229">
          <cell r="A229" t="str">
            <v>THERMAL</v>
          </cell>
        </row>
        <row r="230">
          <cell r="A230" t="str">
            <v>STATION NAME</v>
          </cell>
          <cell r="B230" t="str">
            <v>YEAR</v>
          </cell>
          <cell r="C230" t="str">
            <v>CAPACITY</v>
          </cell>
          <cell r="D230" t="str">
            <v>TARGET</v>
          </cell>
          <cell r="E230" t="str">
            <v>ACTUAL GENE.</v>
          </cell>
          <cell r="F230" t="str">
            <v>ACHIEVE-MENT</v>
          </cell>
          <cell r="G230" t="str">
            <v>AVAIL-ABILITY</v>
          </cell>
          <cell r="H230" t="str">
            <v>P.L.F.</v>
          </cell>
        </row>
        <row r="231">
          <cell r="C231" t="str">
            <v>MW</v>
          </cell>
          <cell r="D231" t="str">
            <v>MKwh</v>
          </cell>
          <cell r="E231" t="str">
            <v>MKwh</v>
          </cell>
          <cell r="F231" t="str">
            <v>%</v>
          </cell>
          <cell r="G231" t="str">
            <v>%</v>
          </cell>
          <cell r="H231" t="str">
            <v>%</v>
          </cell>
        </row>
        <row r="232">
          <cell r="A232" t="str">
            <v>THERMAL</v>
          </cell>
          <cell r="B232" t="str">
            <v>88-89</v>
          </cell>
          <cell r="C232">
            <v>2812.5</v>
          </cell>
          <cell r="D232">
            <v>13000</v>
          </cell>
          <cell r="E232">
            <v>12191.210000000001</v>
          </cell>
          <cell r="F232">
            <v>93.77853846153846</v>
          </cell>
          <cell r="G232">
            <v>68.689582222222228</v>
          </cell>
          <cell r="H232">
            <v>50.05</v>
          </cell>
        </row>
        <row r="233">
          <cell r="B233" t="str">
            <v>89-90</v>
          </cell>
          <cell r="C233">
            <v>2812.5</v>
          </cell>
          <cell r="D233">
            <v>13000</v>
          </cell>
          <cell r="E233">
            <v>12464.71</v>
          </cell>
          <cell r="F233">
            <v>95.882384615384609</v>
          </cell>
          <cell r="G233">
            <v>71.313822222222228</v>
          </cell>
          <cell r="H233">
            <v>50.592430238457638</v>
          </cell>
        </row>
        <row r="234">
          <cell r="B234" t="str">
            <v>90-91</v>
          </cell>
          <cell r="C234">
            <v>2682.5</v>
          </cell>
          <cell r="D234">
            <v>13750</v>
          </cell>
          <cell r="E234">
            <v>12376.880000000001</v>
          </cell>
          <cell r="F234">
            <v>90.013672727272734</v>
          </cell>
          <cell r="G234">
            <v>71.034529356943153</v>
          </cell>
          <cell r="H234">
            <v>52.670488154663872</v>
          </cell>
        </row>
        <row r="235">
          <cell r="B235" t="str">
            <v>91-92</v>
          </cell>
          <cell r="C235">
            <v>2682.5</v>
          </cell>
          <cell r="D235">
            <v>13440</v>
          </cell>
          <cell r="E235">
            <v>11579.91</v>
          </cell>
          <cell r="F235">
            <v>86.160044642857144</v>
          </cell>
          <cell r="G235">
            <v>66.919506057781931</v>
          </cell>
          <cell r="H235">
            <v>49.144296925529261</v>
          </cell>
        </row>
        <row r="236">
          <cell r="B236" t="str">
            <v>92-93</v>
          </cell>
          <cell r="C236">
            <v>2682.5</v>
          </cell>
          <cell r="D236">
            <v>13240</v>
          </cell>
          <cell r="E236">
            <v>12363.220000000001</v>
          </cell>
          <cell r="F236">
            <v>93.377794561933541</v>
          </cell>
          <cell r="G236">
            <v>71.4544734389562</v>
          </cell>
          <cell r="H236">
            <v>52.612357279338859</v>
          </cell>
        </row>
        <row r="237">
          <cell r="B237" t="str">
            <v>93-94</v>
          </cell>
          <cell r="C237">
            <v>2882.5</v>
          </cell>
          <cell r="D237">
            <v>14885</v>
          </cell>
          <cell r="E237">
            <v>13331.489799999999</v>
          </cell>
          <cell r="F237">
            <v>89.563250251931478</v>
          </cell>
          <cell r="G237">
            <v>70.561553251088981</v>
          </cell>
          <cell r="H237">
            <v>52.796515740157702</v>
          </cell>
        </row>
        <row r="238">
          <cell r="B238" t="str">
            <v>94-95</v>
          </cell>
          <cell r="C238">
            <v>3092.5</v>
          </cell>
          <cell r="D238">
            <v>14850</v>
          </cell>
          <cell r="E238">
            <v>14781.1</v>
          </cell>
          <cell r="F238">
            <v>99.536026936026943</v>
          </cell>
          <cell r="G238">
            <v>74.786483427647539</v>
          </cell>
          <cell r="H238">
            <v>54.56233411959262</v>
          </cell>
        </row>
        <row r="239">
          <cell r="B239" t="str">
            <v>95-96</v>
          </cell>
          <cell r="C239">
            <v>3092.5</v>
          </cell>
          <cell r="D239">
            <v>16620</v>
          </cell>
          <cell r="E239">
            <v>16071.3</v>
          </cell>
          <cell r="F239">
            <v>96.698555956678703</v>
          </cell>
          <cell r="G239">
            <v>75.344624090541629</v>
          </cell>
          <cell r="H239">
            <v>59.324924419441643</v>
          </cell>
        </row>
        <row r="240">
          <cell r="B240" t="str">
            <v>96-97</v>
          </cell>
          <cell r="C240">
            <v>3092.5</v>
          </cell>
          <cell r="D240">
            <v>16950</v>
          </cell>
          <cell r="E240">
            <v>16867.099999999999</v>
          </cell>
          <cell r="F240">
            <v>99.51091445427727</v>
          </cell>
          <cell r="G240">
            <v>74.891188358932908</v>
          </cell>
          <cell r="H240">
            <v>62.262507244290383</v>
          </cell>
        </row>
        <row r="241">
          <cell r="B241" t="str">
            <v>97-98</v>
          </cell>
          <cell r="C241">
            <v>3092.5</v>
          </cell>
          <cell r="D241">
            <v>17200</v>
          </cell>
          <cell r="E241">
            <v>17966.71</v>
          </cell>
          <cell r="F241">
            <v>104.45761627906977</v>
          </cell>
          <cell r="G241">
            <v>76.25933710590138</v>
          </cell>
          <cell r="H241">
            <v>66.321561592156598</v>
          </cell>
        </row>
        <row r="242">
          <cell r="B242" t="str">
            <v>98-99</v>
          </cell>
          <cell r="C242">
            <v>3092.5</v>
          </cell>
          <cell r="D242">
            <v>17500</v>
          </cell>
          <cell r="E242">
            <v>18471.390000000003</v>
          </cell>
          <cell r="F242">
            <v>105.55080000000001</v>
          </cell>
          <cell r="G242">
            <v>76.04373484236055</v>
          </cell>
          <cell r="H242">
            <v>68.184516229056172</v>
          </cell>
        </row>
        <row r="243">
          <cell r="B243" t="str">
            <v>99-00</v>
          </cell>
          <cell r="C243">
            <v>3512.5</v>
          </cell>
          <cell r="D243">
            <v>19000</v>
          </cell>
          <cell r="E243">
            <v>20146.400000000001</v>
          </cell>
          <cell r="F243">
            <v>106</v>
          </cell>
          <cell r="G243">
            <v>79.099999999999994</v>
          </cell>
          <cell r="H243">
            <v>69.400000000000006</v>
          </cell>
        </row>
        <row r="244">
          <cell r="B244" t="str">
            <v>00-01</v>
          </cell>
          <cell r="C244">
            <v>3512.5</v>
          </cell>
          <cell r="D244">
            <v>21850</v>
          </cell>
          <cell r="E244">
            <v>20415.89</v>
          </cell>
          <cell r="F244">
            <v>93.22</v>
          </cell>
          <cell r="G244">
            <v>77.67</v>
          </cell>
          <cell r="H244">
            <v>66.349999999999994</v>
          </cell>
        </row>
        <row r="245">
          <cell r="A245" t="str">
            <v>Average last 5 years</v>
          </cell>
          <cell r="D245">
            <v>18500</v>
          </cell>
          <cell r="E245">
            <v>18773.498</v>
          </cell>
          <cell r="F245">
            <v>101.74786614666941</v>
          </cell>
          <cell r="G245">
            <v>76.792852061438964</v>
          </cell>
          <cell r="H245">
            <v>66.503717013100641</v>
          </cell>
        </row>
        <row r="246">
          <cell r="A246" t="str">
            <v>Korba - I : Retired from 17.06.89</v>
          </cell>
        </row>
        <row r="247">
          <cell r="A247" t="str">
            <v>Korba - II : All units Derated  to 40 MW each   from 01.01.90</v>
          </cell>
        </row>
        <row r="248">
          <cell r="A248" t="str">
            <v>Amarkantak - I : Unit no. 2 derated to 20 MW  from 01.03.93</v>
          </cell>
        </row>
        <row r="249">
          <cell r="A249" t="str">
            <v>M.P. THERMAL</v>
          </cell>
          <cell r="B249" t="str">
            <v>88-89</v>
          </cell>
          <cell r="C249">
            <v>2687.5</v>
          </cell>
          <cell r="D249">
            <v>12340</v>
          </cell>
          <cell r="E249">
            <v>11458.298000000001</v>
          </cell>
          <cell r="F249">
            <v>92.854927066450571</v>
          </cell>
          <cell r="G249" t="str">
            <v/>
          </cell>
          <cell r="H249">
            <v>48.670693426781355</v>
          </cell>
        </row>
        <row r="250">
          <cell r="B250" t="str">
            <v>89-90</v>
          </cell>
          <cell r="C250">
            <v>2687.5</v>
          </cell>
          <cell r="D250">
            <v>12370</v>
          </cell>
          <cell r="E250">
            <v>11772.71</v>
          </cell>
          <cell r="F250">
            <v>95.171463217461607</v>
          </cell>
          <cell r="G250" t="str">
            <v/>
          </cell>
          <cell r="H250">
            <v>50.006201550387594</v>
          </cell>
        </row>
        <row r="251">
          <cell r="B251" t="str">
            <v>90-91</v>
          </cell>
          <cell r="C251">
            <v>2557.5</v>
          </cell>
          <cell r="D251">
            <v>13070</v>
          </cell>
          <cell r="E251">
            <v>11770.724</v>
          </cell>
          <cell r="F251">
            <v>90.059097169089512</v>
          </cell>
          <cell r="G251" t="str">
            <v/>
          </cell>
          <cell r="H251">
            <v>52.539196650553258</v>
          </cell>
        </row>
        <row r="252">
          <cell r="B252" t="str">
            <v>91-92</v>
          </cell>
          <cell r="C252">
            <v>2557.5</v>
          </cell>
          <cell r="D252">
            <v>12760</v>
          </cell>
          <cell r="E252">
            <v>11025.722</v>
          </cell>
          <cell r="F252">
            <v>86.408479623824448</v>
          </cell>
          <cell r="G252" t="str">
            <v/>
          </cell>
          <cell r="H252">
            <v>49.07938008678358</v>
          </cell>
        </row>
        <row r="253">
          <cell r="B253" t="str">
            <v>92-93</v>
          </cell>
          <cell r="C253">
            <v>2557.5</v>
          </cell>
          <cell r="D253">
            <v>12600</v>
          </cell>
          <cell r="E253">
            <v>11747.684000000001</v>
          </cell>
          <cell r="F253">
            <v>93.235587301587316</v>
          </cell>
          <cell r="G253" t="str">
            <v/>
          </cell>
          <cell r="H253">
            <v>52.453775764346368</v>
          </cell>
        </row>
        <row r="254">
          <cell r="B254" t="str">
            <v>93-94</v>
          </cell>
          <cell r="C254">
            <v>2757.5</v>
          </cell>
          <cell r="D254">
            <v>14335</v>
          </cell>
          <cell r="E254">
            <v>12723.7418</v>
          </cell>
          <cell r="F254">
            <v>88.759970701081258</v>
          </cell>
          <cell r="G254" t="str">
            <v/>
          </cell>
          <cell r="H254">
            <v>52.67386910749844</v>
          </cell>
        </row>
        <row r="255">
          <cell r="B255" t="str">
            <v>94-95</v>
          </cell>
          <cell r="C255">
            <v>2967.5</v>
          </cell>
          <cell r="D255">
            <v>14230</v>
          </cell>
          <cell r="E255">
            <v>14181.98</v>
          </cell>
          <cell r="F255">
            <v>99.662543921293036</v>
          </cell>
          <cell r="G255" t="str">
            <v/>
          </cell>
          <cell r="H255">
            <v>54.555938958196286</v>
          </cell>
        </row>
        <row r="256">
          <cell r="B256" t="str">
            <v>95-96</v>
          </cell>
          <cell r="C256">
            <v>2967.5</v>
          </cell>
          <cell r="D256">
            <v>16000</v>
          </cell>
          <cell r="E256">
            <v>15345.699999999999</v>
          </cell>
          <cell r="F256">
            <v>95.910624999999996</v>
          </cell>
          <cell r="G256" t="str">
            <v/>
          </cell>
          <cell r="H256">
            <v>58.871303112191427</v>
          </cell>
        </row>
        <row r="257">
          <cell r="B257" t="str">
            <v>96-97</v>
          </cell>
          <cell r="C257">
            <v>2967.5</v>
          </cell>
          <cell r="D257">
            <v>16290</v>
          </cell>
          <cell r="E257">
            <v>16139.499999999998</v>
          </cell>
          <cell r="F257">
            <v>99.076120319214226</v>
          </cell>
          <cell r="G257" t="str">
            <v/>
          </cell>
          <cell r="H257">
            <v>62.086223278823468</v>
          </cell>
        </row>
      </sheetData>
      <sheetData sheetId="1" refreshError="1"/>
      <sheetData sheetId="2" refreshError="1"/>
      <sheetData sheetId="3" refreshError="1"/>
      <sheetData sheetId="4" refreshError="1">
        <row r="3">
          <cell r="A3" t="str">
            <v>STATION NAME</v>
          </cell>
          <cell r="B3" t="str">
            <v>YEAR</v>
          </cell>
          <cell r="C3" t="str">
            <v>CAPACITY</v>
          </cell>
          <cell r="D3" t="str">
            <v>TARGET</v>
          </cell>
          <cell r="E3" t="str">
            <v>ACTUAL GENE.</v>
          </cell>
          <cell r="F3" t="str">
            <v>ACHIEVE-MENT</v>
          </cell>
          <cell r="G3" t="str">
            <v>AVAIL-ABILITY</v>
          </cell>
          <cell r="H3" t="str">
            <v>P.L.F.</v>
          </cell>
          <cell r="I3" t="str">
            <v>AUXILIARY CONSUMPTION</v>
          </cell>
          <cell r="K3" t="str">
            <v>MAXIMUM DEMAND</v>
          </cell>
          <cell r="L3" t="str">
            <v>COAL IN MT</v>
          </cell>
          <cell r="N3" t="str">
            <v>COAL CONSUMED</v>
          </cell>
          <cell r="P3" t="str">
            <v>FUEL OIL CONSUMPTION</v>
          </cell>
        </row>
        <row r="4">
          <cell r="A4" t="str">
            <v/>
          </cell>
          <cell r="B4" t="str">
            <v>P A R T I C U L A R S</v>
          </cell>
          <cell r="C4" t="str">
            <v>MW</v>
          </cell>
          <cell r="D4" t="str">
            <v>MKwh</v>
          </cell>
          <cell r="E4" t="str">
            <v>MKwh</v>
          </cell>
          <cell r="F4" t="str">
            <v>%</v>
          </cell>
          <cell r="G4" t="str">
            <v>%</v>
          </cell>
          <cell r="H4" t="str">
            <v>%</v>
          </cell>
          <cell r="I4" t="str">
            <v>MKwh</v>
          </cell>
          <cell r="J4" t="str">
            <v>%</v>
          </cell>
          <cell r="K4" t="str">
            <v>MW</v>
          </cell>
          <cell r="L4" t="str">
            <v>OP.STOCK</v>
          </cell>
          <cell r="M4" t="str">
            <v>RECIEPT</v>
          </cell>
          <cell r="N4" t="str">
            <v>MT</v>
          </cell>
          <cell r="O4" t="str">
            <v>Kg/kWH</v>
          </cell>
          <cell r="P4" t="str">
            <v>KL</v>
          </cell>
          <cell r="Q4" t="str">
            <v>ml/KWH</v>
          </cell>
        </row>
        <row r="5">
          <cell r="A5" t="str">
            <v>KORBA EAST I</v>
          </cell>
          <cell r="B5" t="str">
            <v>88-89</v>
          </cell>
          <cell r="C5">
            <v>90</v>
          </cell>
          <cell r="D5">
            <v>350</v>
          </cell>
          <cell r="E5">
            <v>233.16</v>
          </cell>
          <cell r="F5">
            <v>66.617142857142852</v>
          </cell>
          <cell r="G5">
            <v>45.51</v>
          </cell>
          <cell r="H5">
            <v>29.573820395738203</v>
          </cell>
          <cell r="I5" t="str">
            <v/>
          </cell>
          <cell r="J5">
            <v>0</v>
          </cell>
          <cell r="K5">
            <v>57</v>
          </cell>
          <cell r="N5">
            <v>277748</v>
          </cell>
          <cell r="O5">
            <v>1.1912334877337452</v>
          </cell>
          <cell r="P5">
            <v>0</v>
          </cell>
          <cell r="Q5">
            <v>0</v>
          </cell>
        </row>
        <row r="6">
          <cell r="A6">
            <v>2</v>
          </cell>
          <cell r="B6" t="str">
            <v>89-90</v>
          </cell>
          <cell r="C6">
            <v>90</v>
          </cell>
          <cell r="D6">
            <v>315</v>
          </cell>
          <cell r="E6">
            <v>64.739999999999995</v>
          </cell>
          <cell r="F6">
            <v>10.23</v>
          </cell>
          <cell r="G6">
            <v>45.51</v>
          </cell>
          <cell r="H6">
            <v>38.924963924963919</v>
          </cell>
          <cell r="I6" t="str">
            <v/>
          </cell>
          <cell r="J6">
            <v>0</v>
          </cell>
          <cell r="K6">
            <v>60</v>
          </cell>
          <cell r="N6">
            <v>71743</v>
          </cell>
          <cell r="O6">
            <v>1.1081711461229535</v>
          </cell>
          <cell r="P6">
            <v>0</v>
          </cell>
          <cell r="Q6">
            <v>0</v>
          </cell>
        </row>
        <row r="7">
          <cell r="A7" t="str">
            <v>KORBA EAST II</v>
          </cell>
          <cell r="B7" t="str">
            <v>88-89</v>
          </cell>
          <cell r="C7">
            <v>200</v>
          </cell>
          <cell r="D7">
            <v>900</v>
          </cell>
          <cell r="E7">
            <v>626.98</v>
          </cell>
          <cell r="F7">
            <v>69.664444444444442</v>
          </cell>
          <cell r="G7">
            <v>53.05</v>
          </cell>
          <cell r="H7">
            <v>35.786529680365298</v>
          </cell>
          <cell r="I7" t="str">
            <v/>
          </cell>
          <cell r="J7">
            <v>0</v>
          </cell>
          <cell r="K7">
            <v>160</v>
          </cell>
          <cell r="N7">
            <v>588701</v>
          </cell>
          <cell r="O7">
            <v>0.93894701585377527</v>
          </cell>
          <cell r="P7">
            <v>7154</v>
          </cell>
          <cell r="Q7">
            <v>11.410252320648187</v>
          </cell>
        </row>
        <row r="8">
          <cell r="A8">
            <v>4</v>
          </cell>
          <cell r="B8" t="str">
            <v>89-90</v>
          </cell>
          <cell r="C8">
            <v>200</v>
          </cell>
          <cell r="D8">
            <v>900</v>
          </cell>
          <cell r="E8">
            <v>1032.1500000000001</v>
          </cell>
          <cell r="F8">
            <v>114.68333333333335</v>
          </cell>
          <cell r="G8">
            <v>72.95</v>
          </cell>
          <cell r="H8">
            <v>58.912671232876718</v>
          </cell>
          <cell r="I8">
            <v>119</v>
          </cell>
          <cell r="J8">
            <v>11.529331976941336</v>
          </cell>
          <cell r="K8">
            <v>200</v>
          </cell>
          <cell r="N8">
            <v>983703</v>
          </cell>
          <cell r="O8">
            <v>0.95306205493387575</v>
          </cell>
          <cell r="P8">
            <v>4674</v>
          </cell>
          <cell r="Q8">
            <v>4.5284115680860335</v>
          </cell>
        </row>
        <row r="9">
          <cell r="A9">
            <v>5</v>
          </cell>
          <cell r="B9" t="str">
            <v>90-91</v>
          </cell>
          <cell r="C9">
            <v>160</v>
          </cell>
          <cell r="D9">
            <v>1050</v>
          </cell>
          <cell r="E9">
            <v>1019.65</v>
          </cell>
          <cell r="F9">
            <v>97.109523809523807</v>
          </cell>
          <cell r="G9">
            <v>76.790000000000006</v>
          </cell>
          <cell r="H9">
            <v>72.749001141552512</v>
          </cell>
          <cell r="I9">
            <v>126</v>
          </cell>
          <cell r="J9">
            <v>12.357181385769627</v>
          </cell>
          <cell r="K9">
            <v>176</v>
          </cell>
          <cell r="N9">
            <v>985516</v>
          </cell>
          <cell r="O9">
            <v>0.9665238071887412</v>
          </cell>
          <cell r="P9">
            <v>4737</v>
          </cell>
          <cell r="Q9">
            <v>4.6457117638405334</v>
          </cell>
        </row>
        <row r="10">
          <cell r="A10">
            <v>6</v>
          </cell>
          <cell r="B10" t="str">
            <v>91-92</v>
          </cell>
          <cell r="C10">
            <v>160</v>
          </cell>
          <cell r="D10">
            <v>840</v>
          </cell>
          <cell r="E10">
            <v>623.36</v>
          </cell>
          <cell r="F10">
            <v>74.209523809523816</v>
          </cell>
          <cell r="G10">
            <v>55.55</v>
          </cell>
          <cell r="H10">
            <v>44.474885844748862</v>
          </cell>
          <cell r="I10">
            <v>91.84</v>
          </cell>
          <cell r="J10">
            <v>14.733059548254619</v>
          </cell>
          <cell r="K10">
            <v>146</v>
          </cell>
          <cell r="N10">
            <v>626484</v>
          </cell>
          <cell r="O10">
            <v>1.0050115503080082</v>
          </cell>
          <cell r="P10">
            <v>6372</v>
          </cell>
          <cell r="Q10">
            <v>10.222022587268993</v>
          </cell>
        </row>
        <row r="11">
          <cell r="A11" t="str">
            <v>a</v>
          </cell>
          <cell r="B11" t="str">
            <v>92-93</v>
          </cell>
          <cell r="C11">
            <v>160</v>
          </cell>
          <cell r="D11">
            <v>840</v>
          </cell>
          <cell r="E11">
            <v>725.76</v>
          </cell>
          <cell r="F11">
            <v>86.4</v>
          </cell>
          <cell r="G11">
            <v>61.32</v>
          </cell>
          <cell r="H11">
            <v>51.780821917808218</v>
          </cell>
          <cell r="I11">
            <v>104.13</v>
          </cell>
          <cell r="J11">
            <v>14.347718253968255</v>
          </cell>
          <cell r="K11">
            <v>192</v>
          </cell>
          <cell r="N11">
            <v>745282</v>
          </cell>
          <cell r="O11">
            <v>1.0268986992945326</v>
          </cell>
          <cell r="P11">
            <v>7889</v>
          </cell>
          <cell r="Q11">
            <v>10.869984567901234</v>
          </cell>
        </row>
        <row r="12">
          <cell r="A12" t="str">
            <v>b</v>
          </cell>
          <cell r="B12" t="str">
            <v>93-94</v>
          </cell>
          <cell r="C12">
            <v>160</v>
          </cell>
          <cell r="D12">
            <v>850</v>
          </cell>
          <cell r="E12">
            <v>726.2</v>
          </cell>
          <cell r="F12">
            <v>85.435294117647061</v>
          </cell>
          <cell r="G12">
            <v>60.264794520547945</v>
          </cell>
          <cell r="H12">
            <v>51.812214611872143</v>
          </cell>
          <cell r="I12">
            <v>102.85735</v>
          </cell>
          <cell r="J12">
            <v>14.163777196364638</v>
          </cell>
          <cell r="K12">
            <v>164</v>
          </cell>
          <cell r="N12">
            <v>747152</v>
          </cell>
          <cell r="O12">
            <v>1.0288515560451665</v>
          </cell>
          <cell r="P12">
            <v>6596.07</v>
          </cell>
          <cell r="Q12">
            <v>9.0829936656568435</v>
          </cell>
        </row>
        <row r="13">
          <cell r="A13" t="str">
            <v>c</v>
          </cell>
          <cell r="B13" t="str">
            <v>94-95</v>
          </cell>
          <cell r="C13">
            <v>160</v>
          </cell>
          <cell r="D13">
            <v>850</v>
          </cell>
          <cell r="E13">
            <v>797.1</v>
          </cell>
          <cell r="F13">
            <v>93.776470588235298</v>
          </cell>
          <cell r="G13">
            <v>67.2</v>
          </cell>
          <cell r="H13">
            <v>56.87071917808219</v>
          </cell>
          <cell r="I13">
            <v>111.1</v>
          </cell>
          <cell r="J13">
            <v>13.938025341864257</v>
          </cell>
          <cell r="K13">
            <v>182</v>
          </cell>
          <cell r="N13">
            <v>830584</v>
          </cell>
          <cell r="O13">
            <v>1.0420072763768662</v>
          </cell>
          <cell r="P13">
            <v>10237</v>
          </cell>
          <cell r="Q13">
            <v>12.842805168736669</v>
          </cell>
        </row>
        <row r="14">
          <cell r="A14" t="str">
            <v>d</v>
          </cell>
          <cell r="B14" t="str">
            <v>95-96</v>
          </cell>
          <cell r="C14">
            <v>160</v>
          </cell>
          <cell r="D14">
            <v>900</v>
          </cell>
          <cell r="E14">
            <v>1017.6</v>
          </cell>
          <cell r="F14">
            <v>113.06666666666666</v>
          </cell>
          <cell r="G14">
            <v>76.7</v>
          </cell>
          <cell r="H14">
            <v>72.404371584699447</v>
          </cell>
          <cell r="I14">
            <v>127</v>
          </cell>
          <cell r="J14">
            <v>12.480345911949685</v>
          </cell>
          <cell r="K14">
            <v>192</v>
          </cell>
          <cell r="N14">
            <v>1055897</v>
          </cell>
          <cell r="O14">
            <v>1.0376346305031448</v>
          </cell>
          <cell r="P14">
            <v>6774</v>
          </cell>
          <cell r="Q14">
            <v>6.6568396226415096</v>
          </cell>
        </row>
        <row r="15">
          <cell r="A15" t="str">
            <v>e</v>
          </cell>
          <cell r="B15" t="str">
            <v>96-97</v>
          </cell>
          <cell r="C15">
            <v>160</v>
          </cell>
          <cell r="D15">
            <v>900</v>
          </cell>
          <cell r="E15">
            <v>1111.0999999999999</v>
          </cell>
          <cell r="F15">
            <v>123.45555555555553</v>
          </cell>
          <cell r="G15">
            <v>81.400000000000006</v>
          </cell>
          <cell r="H15">
            <v>79.273687214611869</v>
          </cell>
          <cell r="I15">
            <v>128.80000000000001</v>
          </cell>
          <cell r="J15">
            <v>11.592115921159214</v>
          </cell>
          <cell r="K15">
            <v>196</v>
          </cell>
          <cell r="N15">
            <v>1098156</v>
          </cell>
          <cell r="O15">
            <v>0.98835028350283505</v>
          </cell>
          <cell r="P15">
            <v>6387</v>
          </cell>
          <cell r="Q15">
            <v>5.7483574835748366</v>
          </cell>
        </row>
        <row r="16">
          <cell r="A16" t="str">
            <v>f</v>
          </cell>
          <cell r="B16" t="str">
            <v>97-98</v>
          </cell>
          <cell r="C16">
            <v>160</v>
          </cell>
          <cell r="D16">
            <v>1050</v>
          </cell>
          <cell r="E16">
            <v>1123.95</v>
          </cell>
          <cell r="F16">
            <v>107.04285714285714</v>
          </cell>
          <cell r="G16">
            <v>83.5</v>
          </cell>
          <cell r="H16">
            <v>80.190496575342465</v>
          </cell>
          <cell r="I16">
            <v>132.66300000000001</v>
          </cell>
          <cell r="J16">
            <v>11.803283064193247</v>
          </cell>
          <cell r="K16">
            <v>190</v>
          </cell>
          <cell r="N16">
            <v>1049273</v>
          </cell>
          <cell r="O16">
            <v>0.93355843231460478</v>
          </cell>
          <cell r="P16">
            <v>5874</v>
          </cell>
          <cell r="Q16">
            <v>5.2262111303883625</v>
          </cell>
        </row>
        <row r="17">
          <cell r="A17" t="str">
            <v>g</v>
          </cell>
          <cell r="B17" t="str">
            <v>98-99</v>
          </cell>
          <cell r="C17">
            <v>160</v>
          </cell>
          <cell r="D17">
            <v>1000</v>
          </cell>
          <cell r="E17">
            <v>827.49</v>
          </cell>
          <cell r="F17">
            <v>82.748999999999995</v>
          </cell>
          <cell r="G17">
            <v>59.9</v>
          </cell>
          <cell r="H17">
            <v>59.038955479452056</v>
          </cell>
          <cell r="I17">
            <v>98.7</v>
          </cell>
          <cell r="J17">
            <v>11.927636587753327</v>
          </cell>
          <cell r="K17">
            <v>188</v>
          </cell>
          <cell r="N17">
            <v>770211</v>
          </cell>
          <cell r="O17">
            <v>0.93077982815502303</v>
          </cell>
          <cell r="P17">
            <v>3594</v>
          </cell>
          <cell r="Q17">
            <v>4.3432549033825181</v>
          </cell>
        </row>
        <row r="18">
          <cell r="A18" t="str">
            <v>h</v>
          </cell>
          <cell r="B18" t="str">
            <v>99-00</v>
          </cell>
          <cell r="C18">
            <v>160</v>
          </cell>
          <cell r="D18">
            <v>900</v>
          </cell>
          <cell r="E18">
            <v>991.4</v>
          </cell>
          <cell r="F18">
            <v>110.15555555555555</v>
          </cell>
          <cell r="G18">
            <v>76.5</v>
          </cell>
          <cell r="H18">
            <v>70.5</v>
          </cell>
          <cell r="I18">
            <v>123.9</v>
          </cell>
          <cell r="J18">
            <v>12.5</v>
          </cell>
          <cell r="K18">
            <v>172</v>
          </cell>
          <cell r="N18">
            <v>945093</v>
          </cell>
          <cell r="O18">
            <v>0.95</v>
          </cell>
          <cell r="P18">
            <v>4874</v>
          </cell>
          <cell r="Q18">
            <v>4.9162800080693971</v>
          </cell>
        </row>
        <row r="19">
          <cell r="A19">
            <v>7</v>
          </cell>
          <cell r="B19" t="str">
            <v>00-01</v>
          </cell>
          <cell r="C19">
            <v>160</v>
          </cell>
          <cell r="D19">
            <v>850</v>
          </cell>
          <cell r="E19">
            <v>889.2</v>
          </cell>
          <cell r="F19">
            <v>104.61176470588235</v>
          </cell>
          <cell r="G19">
            <v>64.37</v>
          </cell>
          <cell r="H19">
            <v>63.44</v>
          </cell>
          <cell r="I19">
            <v>107.73</v>
          </cell>
          <cell r="J19">
            <v>12.12</v>
          </cell>
          <cell r="K19">
            <v>180</v>
          </cell>
          <cell r="N19">
            <v>852784</v>
          </cell>
          <cell r="O19">
            <v>0.95899999999999996</v>
          </cell>
          <cell r="P19">
            <v>3494</v>
          </cell>
          <cell r="Q19">
            <v>3.93</v>
          </cell>
        </row>
        <row r="20">
          <cell r="A20" t="str">
            <v>Average last 5 years</v>
          </cell>
          <cell r="C20" t="str">
            <v>No</v>
          </cell>
          <cell r="D20">
            <v>940</v>
          </cell>
          <cell r="E20">
            <v>988.62800000000004</v>
          </cell>
          <cell r="F20">
            <v>105.60294659197011</v>
          </cell>
          <cell r="G20">
            <v>73.134</v>
          </cell>
          <cell r="H20">
            <v>70.488627853881283</v>
          </cell>
          <cell r="I20">
            <v>118.3586</v>
          </cell>
          <cell r="J20">
            <v>11.988607114621157</v>
          </cell>
          <cell r="K20">
            <v>185.2</v>
          </cell>
          <cell r="L20">
            <v>0</v>
          </cell>
          <cell r="M20">
            <v>0</v>
          </cell>
          <cell r="N20">
            <v>943103.4</v>
          </cell>
          <cell r="O20">
            <v>0.95233770879449242</v>
          </cell>
          <cell r="P20">
            <v>4844.6000000000004</v>
          </cell>
          <cell r="Q20">
            <v>4.832820705083023</v>
          </cell>
        </row>
        <row r="21">
          <cell r="A21" t="str">
            <v>KORBA EAST III</v>
          </cell>
          <cell r="B21" t="str">
            <v>88-89</v>
          </cell>
          <cell r="C21">
            <v>240</v>
          </cell>
          <cell r="D21">
            <v>1200</v>
          </cell>
          <cell r="E21">
            <v>1075.1099999999999</v>
          </cell>
          <cell r="F21">
            <v>89.592499999999987</v>
          </cell>
          <cell r="G21">
            <v>73.069999999999993</v>
          </cell>
          <cell r="H21">
            <v>51.137271689497709</v>
          </cell>
          <cell r="I21" t="str">
            <v/>
          </cell>
          <cell r="J21">
            <v>0</v>
          </cell>
          <cell r="K21">
            <v>212</v>
          </cell>
          <cell r="N21">
            <v>978858</v>
          </cell>
          <cell r="O21">
            <v>0.9104724167759578</v>
          </cell>
          <cell r="P21">
            <v>19275</v>
          </cell>
          <cell r="Q21">
            <v>17.928398024388205</v>
          </cell>
        </row>
        <row r="22">
          <cell r="A22">
            <v>8</v>
          </cell>
          <cell r="B22" t="str">
            <v>89-90</v>
          </cell>
          <cell r="C22">
            <v>240</v>
          </cell>
          <cell r="D22">
            <v>1110</v>
          </cell>
          <cell r="E22">
            <v>1193.79</v>
          </cell>
          <cell r="F22">
            <v>107.54864864864865</v>
          </cell>
          <cell r="G22">
            <v>78.05</v>
          </cell>
          <cell r="H22">
            <v>56.782248858447488</v>
          </cell>
          <cell r="I22">
            <v>114</v>
          </cell>
          <cell r="J22">
            <v>9.5494182393888369</v>
          </cell>
          <cell r="K22">
            <v>224</v>
          </cell>
          <cell r="N22">
            <v>1094158</v>
          </cell>
          <cell r="O22">
            <v>0.916541435260808</v>
          </cell>
          <cell r="P22">
            <v>18208</v>
          </cell>
          <cell r="Q22">
            <v>15.252263798490523</v>
          </cell>
        </row>
        <row r="23">
          <cell r="A23" t="str">
            <v>a</v>
          </cell>
          <cell r="B23" t="str">
            <v>90-91</v>
          </cell>
          <cell r="C23">
            <v>240</v>
          </cell>
          <cell r="D23">
            <v>1250</v>
          </cell>
          <cell r="E23">
            <v>1137.1400000000001</v>
          </cell>
          <cell r="F23">
            <v>90.97120000000001</v>
          </cell>
          <cell r="G23">
            <v>73.55</v>
          </cell>
          <cell r="H23">
            <v>54.087709284627103</v>
          </cell>
          <cell r="I23">
            <v>113</v>
          </cell>
          <cell r="J23">
            <v>9.9372108975148166</v>
          </cell>
          <cell r="K23">
            <v>215</v>
          </cell>
          <cell r="N23">
            <v>1065421</v>
          </cell>
          <cell r="O23">
            <v>0.93693036917178185</v>
          </cell>
          <cell r="P23">
            <v>14929</v>
          </cell>
          <cell r="Q23">
            <v>13.128550574247672</v>
          </cell>
        </row>
        <row r="24">
          <cell r="A24" t="str">
            <v>b</v>
          </cell>
          <cell r="B24" t="str">
            <v>91-92</v>
          </cell>
          <cell r="C24">
            <v>240</v>
          </cell>
          <cell r="D24">
            <v>1200</v>
          </cell>
          <cell r="E24">
            <v>850.6</v>
          </cell>
          <cell r="F24">
            <v>70.88333333333334</v>
          </cell>
          <cell r="G24">
            <v>60.67</v>
          </cell>
          <cell r="H24">
            <v>40.458523592085236</v>
          </cell>
          <cell r="I24">
            <v>93.49</v>
          </cell>
          <cell r="J24">
            <v>10.99106513049612</v>
          </cell>
          <cell r="K24">
            <v>218</v>
          </cell>
          <cell r="N24">
            <v>821535</v>
          </cell>
          <cell r="O24">
            <v>0.96583000235128147</v>
          </cell>
          <cell r="P24">
            <v>13865</v>
          </cell>
          <cell r="Q24">
            <v>16.300258640959321</v>
          </cell>
        </row>
        <row r="25">
          <cell r="A25" t="str">
            <v>c</v>
          </cell>
          <cell r="B25" t="str">
            <v>92-93</v>
          </cell>
          <cell r="C25">
            <v>240</v>
          </cell>
          <cell r="D25">
            <v>1100</v>
          </cell>
          <cell r="E25">
            <v>866.45</v>
          </cell>
          <cell r="F25">
            <v>78.768181818181816</v>
          </cell>
          <cell r="G25">
            <v>60.12</v>
          </cell>
          <cell r="H25">
            <v>41.212423896499239</v>
          </cell>
          <cell r="I25">
            <v>93.94</v>
          </cell>
          <cell r="J25">
            <v>10.841941254544405</v>
          </cell>
          <cell r="K25">
            <v>220</v>
          </cell>
          <cell r="N25">
            <v>837244</v>
          </cell>
          <cell r="O25">
            <v>0.96629234231634831</v>
          </cell>
          <cell r="P25">
            <v>13463</v>
          </cell>
          <cell r="Q25">
            <v>15.538115298055283</v>
          </cell>
        </row>
        <row r="26">
          <cell r="A26" t="str">
            <v>d</v>
          </cell>
          <cell r="B26" t="str">
            <v>93-94</v>
          </cell>
          <cell r="C26">
            <v>240</v>
          </cell>
          <cell r="D26">
            <v>1200</v>
          </cell>
          <cell r="E26">
            <v>1009.737</v>
          </cell>
          <cell r="F26">
            <v>84.144750000000002</v>
          </cell>
          <cell r="G26">
            <v>68.032301369863021</v>
          </cell>
          <cell r="H26">
            <v>48.027825342465754</v>
          </cell>
          <cell r="I26">
            <v>106.832292</v>
          </cell>
          <cell r="J26">
            <v>10.580209698168929</v>
          </cell>
          <cell r="K26">
            <v>216</v>
          </cell>
          <cell r="N26">
            <v>1033657</v>
          </cell>
          <cell r="O26">
            <v>1.0236893369263482</v>
          </cell>
          <cell r="P26">
            <v>9864.48</v>
          </cell>
          <cell r="Q26">
            <v>9.7693557827434265</v>
          </cell>
        </row>
        <row r="27">
          <cell r="A27" t="str">
            <v>e</v>
          </cell>
          <cell r="B27" t="str">
            <v>94-95</v>
          </cell>
          <cell r="C27">
            <v>240</v>
          </cell>
          <cell r="D27">
            <v>1150</v>
          </cell>
          <cell r="E27">
            <v>1103</v>
          </cell>
          <cell r="F27">
            <v>95.913043478260875</v>
          </cell>
          <cell r="G27">
            <v>76.5</v>
          </cell>
          <cell r="H27">
            <v>52.463850837138509</v>
          </cell>
          <cell r="I27">
            <v>121.3</v>
          </cell>
          <cell r="J27">
            <v>10.99728014505893</v>
          </cell>
          <cell r="K27">
            <v>217</v>
          </cell>
          <cell r="N27">
            <v>1127339</v>
          </cell>
          <cell r="O27">
            <v>1.0220661831368993</v>
          </cell>
          <cell r="P27">
            <v>19357</v>
          </cell>
          <cell r="Q27">
            <v>17.5494106980961</v>
          </cell>
        </row>
        <row r="28">
          <cell r="A28">
            <v>9</v>
          </cell>
          <cell r="B28" t="str">
            <v>95-96</v>
          </cell>
          <cell r="C28">
            <v>240</v>
          </cell>
          <cell r="D28">
            <v>1150</v>
          </cell>
          <cell r="E28">
            <v>1114.5</v>
          </cell>
          <cell r="F28">
            <v>96.913043478260875</v>
          </cell>
          <cell r="G28">
            <v>72.2</v>
          </cell>
          <cell r="H28">
            <v>52.866006375227684</v>
          </cell>
          <cell r="I28">
            <v>119.5</v>
          </cell>
          <cell r="J28">
            <v>10.722296994167788</v>
          </cell>
          <cell r="K28">
            <v>214</v>
          </cell>
          <cell r="N28">
            <v>1148422</v>
          </cell>
          <cell r="O28">
            <v>1.0304369672498879</v>
          </cell>
          <cell r="P28">
            <v>9390</v>
          </cell>
          <cell r="Q28">
            <v>8.4253028263795429</v>
          </cell>
        </row>
        <row r="29">
          <cell r="A29">
            <v>10</v>
          </cell>
          <cell r="B29" t="str">
            <v>96-97</v>
          </cell>
          <cell r="C29">
            <v>240</v>
          </cell>
          <cell r="D29">
            <v>1200</v>
          </cell>
          <cell r="E29">
            <v>1261.0999999999999</v>
          </cell>
          <cell r="F29">
            <v>105.09166666666665</v>
          </cell>
          <cell r="G29">
            <v>78.599999999999994</v>
          </cell>
          <cell r="H29">
            <v>59.983828006088274</v>
          </cell>
          <cell r="I29">
            <v>130.69999999999999</v>
          </cell>
          <cell r="J29">
            <v>10.363967964475457</v>
          </cell>
          <cell r="K29">
            <v>217</v>
          </cell>
          <cell r="N29">
            <v>1215835</v>
          </cell>
          <cell r="O29">
            <v>0.96410673221790499</v>
          </cell>
          <cell r="P29">
            <v>7474</v>
          </cell>
          <cell r="Q29">
            <v>5.9265720402822932</v>
          </cell>
        </row>
        <row r="30">
          <cell r="A30">
            <v>11</v>
          </cell>
          <cell r="B30" t="str">
            <v>97-98</v>
          </cell>
          <cell r="C30">
            <v>240</v>
          </cell>
          <cell r="D30">
            <v>1000</v>
          </cell>
          <cell r="E30">
            <v>1352.17</v>
          </cell>
          <cell r="F30">
            <v>135.21700000000001</v>
          </cell>
          <cell r="G30">
            <v>83.4</v>
          </cell>
          <cell r="H30">
            <v>64.31554414003044</v>
          </cell>
          <cell r="I30">
            <v>139.19800000000001</v>
          </cell>
          <cell r="J30">
            <v>10.294415643003468</v>
          </cell>
          <cell r="K30">
            <v>213</v>
          </cell>
          <cell r="N30">
            <v>1152800</v>
          </cell>
          <cell r="O30">
            <v>0.85255552186485428</v>
          </cell>
          <cell r="P30">
            <v>6231</v>
          </cell>
          <cell r="Q30">
            <v>4.6081483837091488</v>
          </cell>
        </row>
        <row r="31">
          <cell r="A31">
            <v>12</v>
          </cell>
          <cell r="B31" t="str">
            <v>98-99</v>
          </cell>
          <cell r="C31">
            <v>240</v>
          </cell>
          <cell r="D31">
            <v>1100</v>
          </cell>
          <cell r="E31">
            <v>969.66</v>
          </cell>
          <cell r="F31">
            <v>88.150909090909096</v>
          </cell>
          <cell r="G31">
            <v>59.9</v>
          </cell>
          <cell r="H31">
            <v>46.121575342465754</v>
          </cell>
          <cell r="I31">
            <v>104.9</v>
          </cell>
          <cell r="J31">
            <v>10.818224944826023</v>
          </cell>
          <cell r="K31">
            <v>205</v>
          </cell>
          <cell r="N31">
            <v>842753</v>
          </cell>
          <cell r="O31">
            <v>0.86912216653259911</v>
          </cell>
          <cell r="P31">
            <v>4062</v>
          </cell>
          <cell r="Q31">
            <v>4.1890972093311056</v>
          </cell>
        </row>
        <row r="32">
          <cell r="A32">
            <v>13</v>
          </cell>
          <cell r="B32" t="str">
            <v>99-00</v>
          </cell>
          <cell r="C32">
            <v>240</v>
          </cell>
          <cell r="D32">
            <v>1000</v>
          </cell>
          <cell r="E32">
            <v>1349.3</v>
          </cell>
          <cell r="F32">
            <v>150.1</v>
          </cell>
          <cell r="G32">
            <v>84.2</v>
          </cell>
          <cell r="H32">
            <v>64</v>
          </cell>
          <cell r="I32">
            <v>136.1</v>
          </cell>
          <cell r="J32">
            <v>10.1</v>
          </cell>
          <cell r="K32">
            <v>208</v>
          </cell>
          <cell r="N32">
            <v>1212963</v>
          </cell>
          <cell r="O32">
            <v>0.9</v>
          </cell>
          <cell r="P32">
            <v>5019</v>
          </cell>
          <cell r="Q32">
            <v>3.72</v>
          </cell>
        </row>
        <row r="33">
          <cell r="A33">
            <v>14</v>
          </cell>
          <cell r="B33" t="str">
            <v>00-01</v>
          </cell>
          <cell r="C33">
            <v>240</v>
          </cell>
          <cell r="D33">
            <v>1150</v>
          </cell>
          <cell r="E33">
            <v>1293.6300000000001</v>
          </cell>
          <cell r="F33">
            <v>112.48956521739132</v>
          </cell>
          <cell r="G33">
            <v>81.05</v>
          </cell>
          <cell r="H33">
            <v>61.53</v>
          </cell>
          <cell r="I33">
            <v>128.52000000000001</v>
          </cell>
          <cell r="J33">
            <v>9.93</v>
          </cell>
          <cell r="K33">
            <v>206</v>
          </cell>
          <cell r="N33">
            <v>1151942</v>
          </cell>
          <cell r="O33">
            <v>0.89</v>
          </cell>
          <cell r="P33">
            <v>5085</v>
          </cell>
          <cell r="Q33">
            <v>3.93</v>
          </cell>
        </row>
        <row r="34">
          <cell r="A34" t="str">
            <v>Average last 5 years</v>
          </cell>
          <cell r="B34" t="str">
            <v>Cost of  Fuels  per  Kwh  Generated</v>
          </cell>
          <cell r="C34" t="str">
            <v>Paise</v>
          </cell>
          <cell r="D34">
            <v>1090</v>
          </cell>
          <cell r="E34">
            <v>1245.172</v>
          </cell>
          <cell r="F34">
            <v>118.20982819499341</v>
          </cell>
          <cell r="G34">
            <v>77.430000000000007</v>
          </cell>
          <cell r="H34">
            <v>59.190189497716894</v>
          </cell>
          <cell r="I34">
            <v>127.8836</v>
          </cell>
          <cell r="J34">
            <v>10.301321710460989</v>
          </cell>
          <cell r="K34">
            <v>209.8</v>
          </cell>
          <cell r="L34">
            <v>0</v>
          </cell>
          <cell r="M34">
            <v>0</v>
          </cell>
          <cell r="N34">
            <v>1115258.6000000001</v>
          </cell>
          <cell r="O34">
            <v>0.89515688412307171</v>
          </cell>
          <cell r="P34">
            <v>5574.2</v>
          </cell>
          <cell r="Q34">
            <v>4.4747635266645087</v>
          </cell>
        </row>
        <row r="35">
          <cell r="A35" t="str">
            <v>KORBA EAST</v>
          </cell>
          <cell r="B35" t="str">
            <v>88-89</v>
          </cell>
          <cell r="C35">
            <v>530</v>
          </cell>
          <cell r="D35">
            <v>2450</v>
          </cell>
          <cell r="E35">
            <v>1935.25</v>
          </cell>
          <cell r="F35">
            <v>78.989795918367349</v>
          </cell>
          <cell r="G35">
            <v>60.835283018867919</v>
          </cell>
          <cell r="H35">
            <v>41.682820711639529</v>
          </cell>
          <cell r="I35">
            <v>0</v>
          </cell>
          <cell r="J35">
            <v>0</v>
          </cell>
          <cell r="K35" t="str">
            <v/>
          </cell>
          <cell r="L35" t="str">
            <v/>
          </cell>
          <cell r="M35" t="str">
            <v/>
          </cell>
          <cell r="N35">
            <v>1845307</v>
          </cell>
          <cell r="O35">
            <v>0.95352383412995734</v>
          </cell>
          <cell r="P35">
            <v>26429</v>
          </cell>
          <cell r="Q35">
            <v>13.656633509882445</v>
          </cell>
        </row>
        <row r="36">
          <cell r="A36">
            <v>17</v>
          </cell>
          <cell r="B36" t="str">
            <v>89-90</v>
          </cell>
          <cell r="C36">
            <v>530</v>
          </cell>
          <cell r="D36">
            <v>2325</v>
          </cell>
          <cell r="E36">
            <v>2290.6799999999998</v>
          </cell>
          <cell r="F36">
            <v>98.523870967741928</v>
          </cell>
          <cell r="G36">
            <v>70.599811320754725</v>
          </cell>
          <cell r="H36">
            <v>49.338330317911598</v>
          </cell>
          <cell r="I36">
            <v>233</v>
          </cell>
          <cell r="J36">
            <v>10.171652085843506</v>
          </cell>
          <cell r="K36" t="str">
            <v/>
          </cell>
          <cell r="L36">
            <v>126109</v>
          </cell>
          <cell r="M36">
            <v>2052076</v>
          </cell>
          <cell r="N36">
            <v>2149604</v>
          </cell>
          <cell r="O36">
            <v>0.93841304765397171</v>
          </cell>
          <cell r="P36">
            <v>22882</v>
          </cell>
          <cell r="Q36">
            <v>9.9891735205266574</v>
          </cell>
        </row>
        <row r="37">
          <cell r="A37">
            <v>18</v>
          </cell>
          <cell r="B37" t="str">
            <v>90-91</v>
          </cell>
          <cell r="C37">
            <v>400</v>
          </cell>
          <cell r="D37">
            <v>2300</v>
          </cell>
          <cell r="E37">
            <v>2156.79</v>
          </cell>
          <cell r="F37">
            <v>93.773478260869567</v>
          </cell>
          <cell r="G37">
            <v>74.846000000000004</v>
          </cell>
          <cell r="H37">
            <v>61.552226027397261</v>
          </cell>
          <cell r="I37">
            <v>239</v>
          </cell>
          <cell r="J37">
            <v>11.081282832357346</v>
          </cell>
          <cell r="K37" t="str">
            <v/>
          </cell>
          <cell r="L37">
            <v>140564</v>
          </cell>
          <cell r="M37">
            <v>1960713</v>
          </cell>
          <cell r="N37">
            <v>2050937</v>
          </cell>
          <cell r="O37">
            <v>0.9509210447006895</v>
          </cell>
          <cell r="P37">
            <v>19666</v>
          </cell>
          <cell r="Q37">
            <v>9.1181802586250864</v>
          </cell>
        </row>
        <row r="38">
          <cell r="A38" t="str">
            <v>Note :-</v>
          </cell>
          <cell r="B38" t="str">
            <v>91-92</v>
          </cell>
          <cell r="C38">
            <v>400</v>
          </cell>
          <cell r="D38">
            <v>2040</v>
          </cell>
          <cell r="E38">
            <v>1473.96</v>
          </cell>
          <cell r="F38">
            <v>72.252941176470586</v>
          </cell>
          <cell r="G38">
            <v>58.622000000000007</v>
          </cell>
          <cell r="H38">
            <v>41.950136612021858</v>
          </cell>
          <cell r="I38">
            <v>185.32999999999998</v>
          </cell>
          <cell r="J38">
            <v>12.573611224185187</v>
          </cell>
          <cell r="K38" t="str">
            <v/>
          </cell>
          <cell r="L38">
            <v>106295</v>
          </cell>
          <cell r="M38">
            <v>1485028</v>
          </cell>
          <cell r="N38">
            <v>1448019</v>
          </cell>
          <cell r="O38">
            <v>0.98240047219734594</v>
          </cell>
          <cell r="P38">
            <v>20237</v>
          </cell>
          <cell r="Q38">
            <v>13.729680588347037</v>
          </cell>
        </row>
        <row r="39">
          <cell r="A39">
            <v>1</v>
          </cell>
          <cell r="B39" t="str">
            <v>92-93</v>
          </cell>
          <cell r="C39">
            <v>400</v>
          </cell>
          <cell r="D39">
            <v>1940</v>
          </cell>
          <cell r="E39">
            <v>1592.21</v>
          </cell>
          <cell r="F39">
            <v>82.072680412371128</v>
          </cell>
          <cell r="G39">
            <v>60.6</v>
          </cell>
          <cell r="H39">
            <v>45.439783105022833</v>
          </cell>
          <cell r="I39">
            <v>198.07</v>
          </cell>
          <cell r="J39">
            <v>12.439941967454041</v>
          </cell>
          <cell r="K39" t="str">
            <v/>
          </cell>
          <cell r="L39">
            <v>138478</v>
          </cell>
          <cell r="M39">
            <v>1460489</v>
          </cell>
          <cell r="N39">
            <v>1582526</v>
          </cell>
          <cell r="O39">
            <v>0.99391788771581635</v>
          </cell>
          <cell r="P39">
            <v>21352</v>
          </cell>
          <cell r="Q39">
            <v>13.410291356039718</v>
          </cell>
        </row>
        <row r="40">
          <cell r="A40">
            <v>2</v>
          </cell>
          <cell r="B40" t="str">
            <v>93-94</v>
          </cell>
          <cell r="C40">
            <v>400</v>
          </cell>
          <cell r="D40">
            <v>2050</v>
          </cell>
          <cell r="E40">
            <v>1735.9369999999999</v>
          </cell>
          <cell r="F40">
            <v>84.679853658536572</v>
          </cell>
          <cell r="G40">
            <v>64.925298630136979</v>
          </cell>
          <cell r="H40">
            <v>49.541581050228309</v>
          </cell>
          <cell r="I40">
            <v>209.68964199999999</v>
          </cell>
          <cell r="J40">
            <v>12.079334791527572</v>
          </cell>
          <cell r="K40" t="str">
            <v/>
          </cell>
          <cell r="L40">
            <v>55118</v>
          </cell>
          <cell r="M40">
            <v>1778517</v>
          </cell>
          <cell r="N40">
            <v>1780809</v>
          </cell>
          <cell r="O40">
            <v>1.0258488643309061</v>
          </cell>
          <cell r="P40">
            <v>16460.55</v>
          </cell>
          <cell r="Q40">
            <v>9.482227753656959</v>
          </cell>
        </row>
        <row r="41">
          <cell r="A41">
            <v>3</v>
          </cell>
          <cell r="B41" t="str">
            <v>94-95</v>
          </cell>
          <cell r="C41">
            <v>400</v>
          </cell>
          <cell r="D41">
            <v>2000</v>
          </cell>
          <cell r="E41">
            <v>1900.1</v>
          </cell>
          <cell r="F41">
            <v>95.004999999999995</v>
          </cell>
          <cell r="G41">
            <v>72.78</v>
          </cell>
          <cell r="H41">
            <v>54.226598173515981</v>
          </cell>
          <cell r="I41">
            <v>232.39999999999998</v>
          </cell>
          <cell r="J41">
            <v>12.230935213936107</v>
          </cell>
          <cell r="K41">
            <v>390</v>
          </cell>
          <cell r="L41">
            <v>55519</v>
          </cell>
          <cell r="M41">
            <v>1906808</v>
          </cell>
          <cell r="N41">
            <v>1957923</v>
          </cell>
          <cell r="O41">
            <v>1.0304315562338824</v>
          </cell>
          <cell r="P41">
            <v>29594</v>
          </cell>
          <cell r="Q41">
            <v>15.57496973843482</v>
          </cell>
        </row>
        <row r="42">
          <cell r="A42">
            <v>4</v>
          </cell>
          <cell r="B42" t="str">
            <v>95-96</v>
          </cell>
          <cell r="C42">
            <v>400</v>
          </cell>
          <cell r="D42">
            <v>2050</v>
          </cell>
          <cell r="E42">
            <v>2132.1</v>
          </cell>
          <cell r="F42">
            <v>104.00487804878048</v>
          </cell>
          <cell r="G42">
            <v>74</v>
          </cell>
          <cell r="H42">
            <v>60.681352459016395</v>
          </cell>
          <cell r="I42">
            <v>246.5</v>
          </cell>
          <cell r="J42">
            <v>11.561371417850946</v>
          </cell>
          <cell r="K42">
            <v>393</v>
          </cell>
          <cell r="L42">
            <v>66859</v>
          </cell>
          <cell r="M42">
            <v>1965681</v>
          </cell>
          <cell r="N42">
            <v>2204319</v>
          </cell>
          <cell r="O42">
            <v>1.0338722386379626</v>
          </cell>
          <cell r="P42">
            <v>16164</v>
          </cell>
          <cell r="Q42">
            <v>7.581257914731955</v>
          </cell>
        </row>
        <row r="43">
          <cell r="A43">
            <v>5</v>
          </cell>
          <cell r="B43" t="str">
            <v>96-97</v>
          </cell>
          <cell r="C43">
            <v>400</v>
          </cell>
          <cell r="D43">
            <v>2100</v>
          </cell>
          <cell r="E43">
            <v>2372.1999999999998</v>
          </cell>
          <cell r="F43">
            <v>112.96190476190475</v>
          </cell>
          <cell r="G43">
            <v>79.72</v>
          </cell>
          <cell r="H43">
            <v>67.699771689497709</v>
          </cell>
          <cell r="I43">
            <v>259.5</v>
          </cell>
          <cell r="J43">
            <v>10.939212545316584</v>
          </cell>
          <cell r="K43">
            <v>426</v>
          </cell>
          <cell r="L43">
            <v>76639</v>
          </cell>
          <cell r="M43">
            <v>2274395</v>
          </cell>
          <cell r="N43">
            <v>2313991</v>
          </cell>
          <cell r="O43">
            <v>0.97546201837956326</v>
          </cell>
          <cell r="P43">
            <v>13861</v>
          </cell>
          <cell r="Q43">
            <v>5.8430992327796982</v>
          </cell>
        </row>
        <row r="44">
          <cell r="B44" t="str">
            <v>97-98</v>
          </cell>
          <cell r="C44">
            <v>400</v>
          </cell>
          <cell r="D44">
            <v>2050</v>
          </cell>
          <cell r="E44">
            <v>2476.12</v>
          </cell>
          <cell r="F44">
            <v>120.78634146341463</v>
          </cell>
          <cell r="G44">
            <v>83.44</v>
          </cell>
          <cell r="H44">
            <v>70.665525114155244</v>
          </cell>
          <cell r="I44">
            <v>271.86099999999999</v>
          </cell>
          <cell r="J44">
            <v>10.97931441125632</v>
          </cell>
          <cell r="K44">
            <v>395</v>
          </cell>
          <cell r="L44">
            <v>22006</v>
          </cell>
          <cell r="M44">
            <v>2264444</v>
          </cell>
          <cell r="N44">
            <v>2202073</v>
          </cell>
          <cell r="O44">
            <v>0.8893240230683489</v>
          </cell>
          <cell r="P44">
            <v>12105</v>
          </cell>
          <cell r="Q44">
            <v>4.8886968321406075</v>
          </cell>
        </row>
        <row r="45">
          <cell r="A45" t="str">
            <v>EXECUTIVE SUMMARY</v>
          </cell>
          <cell r="B45" t="str">
            <v>98-99</v>
          </cell>
          <cell r="C45">
            <v>400</v>
          </cell>
          <cell r="D45">
            <v>2100</v>
          </cell>
          <cell r="E45">
            <v>1797.15</v>
          </cell>
          <cell r="F45">
            <v>85.578571428571422</v>
          </cell>
          <cell r="G45">
            <v>59.9</v>
          </cell>
          <cell r="H45">
            <v>51.288527397260275</v>
          </cell>
          <cell r="I45">
            <v>203.60000000000002</v>
          </cell>
          <cell r="J45">
            <v>11.329048771666251</v>
          </cell>
          <cell r="K45">
            <v>392</v>
          </cell>
          <cell r="L45">
            <v>82281</v>
          </cell>
          <cell r="M45">
            <v>1607171</v>
          </cell>
          <cell r="N45">
            <v>1612964</v>
          </cell>
          <cell r="O45">
            <v>0.89751217205019063</v>
          </cell>
          <cell r="P45">
            <v>7656</v>
          </cell>
          <cell r="Q45">
            <v>4.2600784575577997</v>
          </cell>
        </row>
        <row r="46">
          <cell r="A46" t="str">
            <v>96-97 to 00-01</v>
          </cell>
          <cell r="B46" t="str">
            <v>99-00</v>
          </cell>
          <cell r="C46">
            <v>400</v>
          </cell>
          <cell r="D46">
            <v>1900</v>
          </cell>
          <cell r="E46">
            <v>2340.6999999999998</v>
          </cell>
          <cell r="F46">
            <v>123.19473684210524</v>
          </cell>
          <cell r="G46">
            <v>81.099999999999994</v>
          </cell>
          <cell r="H46">
            <v>66.599999999999994</v>
          </cell>
          <cell r="I46">
            <v>260</v>
          </cell>
          <cell r="J46">
            <v>11.107788268466699</v>
          </cell>
          <cell r="K46">
            <v>395</v>
          </cell>
          <cell r="L46">
            <v>69143</v>
          </cell>
          <cell r="M46">
            <v>2183603</v>
          </cell>
          <cell r="N46">
            <v>2158056</v>
          </cell>
          <cell r="O46">
            <v>0.92</v>
          </cell>
          <cell r="P46">
            <v>9893</v>
          </cell>
          <cell r="Q46">
            <v>4.2300000000000004</v>
          </cell>
        </row>
        <row r="47">
          <cell r="A47" t="str">
            <v>THERMAL GENETRATION</v>
          </cell>
          <cell r="B47" t="str">
            <v>00-01</v>
          </cell>
          <cell r="C47">
            <v>400</v>
          </cell>
          <cell r="D47">
            <v>2000</v>
          </cell>
          <cell r="E47">
            <v>2182.83</v>
          </cell>
          <cell r="F47">
            <v>109.14149999999999</v>
          </cell>
          <cell r="G47">
            <v>74.38</v>
          </cell>
          <cell r="H47">
            <v>62.3</v>
          </cell>
          <cell r="I47">
            <v>236.25</v>
          </cell>
          <cell r="J47">
            <v>10.82</v>
          </cell>
          <cell r="K47">
            <v>379</v>
          </cell>
          <cell r="L47">
            <v>90525</v>
          </cell>
          <cell r="M47">
            <v>1943564</v>
          </cell>
          <cell r="N47">
            <v>2004726</v>
          </cell>
          <cell r="O47">
            <v>0.91800000000000004</v>
          </cell>
          <cell r="P47">
            <v>8579</v>
          </cell>
          <cell r="Q47">
            <v>3.93</v>
          </cell>
        </row>
        <row r="48">
          <cell r="A48" t="str">
            <v>Average last 5 years</v>
          </cell>
          <cell r="B48" t="str">
            <v>P A R T I C U L A R S</v>
          </cell>
          <cell r="D48">
            <v>2030</v>
          </cell>
          <cell r="E48">
            <v>2233.7999999999997</v>
          </cell>
          <cell r="F48">
            <v>110.3326108991992</v>
          </cell>
          <cell r="G48">
            <v>75.707999999999998</v>
          </cell>
          <cell r="H48">
            <v>63.710764840182641</v>
          </cell>
          <cell r="I48">
            <v>246.2422</v>
          </cell>
          <cell r="J48">
            <v>11.035072799341171</v>
          </cell>
          <cell r="K48">
            <v>397.4</v>
          </cell>
          <cell r="L48">
            <v>68118.8</v>
          </cell>
          <cell r="M48">
            <v>2054635.4</v>
          </cell>
          <cell r="N48">
            <v>2058362</v>
          </cell>
          <cell r="O48">
            <v>0.92005964269962059</v>
          </cell>
          <cell r="P48">
            <v>10418.799999999999</v>
          </cell>
          <cell r="Q48">
            <v>4.6303749044956213</v>
          </cell>
        </row>
        <row r="49">
          <cell r="A49" t="str">
            <v>STATE  LOAD  DESPATCH  CENTRE  M.P.E.B.  JABALPUR</v>
          </cell>
          <cell r="B49" t="str">
            <v>Thermal  Generation (Including 100 % Satpura )</v>
          </cell>
          <cell r="C49" t="str">
            <v>MU</v>
          </cell>
          <cell r="D49">
            <v>16866.97</v>
          </cell>
          <cell r="E49">
            <v>17966.7</v>
          </cell>
          <cell r="F49">
            <v>18471.39</v>
          </cell>
          <cell r="G49">
            <v>20146.419999999998</v>
          </cell>
          <cell r="H49">
            <v>20415.89</v>
          </cell>
        </row>
        <row r="50">
          <cell r="A50" t="str">
            <v>KORBA WEST</v>
          </cell>
          <cell r="B50" t="str">
            <v xml:space="preserve">Plan Target    </v>
          </cell>
          <cell r="C50" t="str">
            <v>MU</v>
          </cell>
          <cell r="D50">
            <v>16950</v>
          </cell>
          <cell r="E50">
            <v>17200</v>
          </cell>
          <cell r="F50">
            <v>17500</v>
          </cell>
          <cell r="G50">
            <v>19010</v>
          </cell>
          <cell r="H50">
            <v>21860</v>
          </cell>
        </row>
        <row r="51">
          <cell r="A51" t="str">
            <v>STATION NAME</v>
          </cell>
          <cell r="B51" t="str">
            <v>YEAR</v>
          </cell>
          <cell r="C51" t="str">
            <v>CAPACITY</v>
          </cell>
          <cell r="D51" t="str">
            <v>TARGET</v>
          </cell>
          <cell r="E51" t="str">
            <v>ACTUAL GENE.</v>
          </cell>
          <cell r="F51" t="str">
            <v>ACHIEVE-MENT</v>
          </cell>
          <cell r="G51" t="str">
            <v>AVAIL-ABILITY</v>
          </cell>
          <cell r="H51" t="str">
            <v>P.L.F.</v>
          </cell>
          <cell r="I51" t="str">
            <v>AUXILIARY CONSUMPTION</v>
          </cell>
          <cell r="K51" t="str">
            <v>MAXIMUM DEMAND</v>
          </cell>
          <cell r="L51" t="str">
            <v>COAL IN MT</v>
          </cell>
          <cell r="N51" t="str">
            <v>COAL CONSUMED</v>
          </cell>
          <cell r="P51" t="str">
            <v>FUEL OIL CONSUMPTION</v>
          </cell>
        </row>
        <row r="52">
          <cell r="A52">
            <v>4</v>
          </cell>
          <cell r="B52" t="str">
            <v>Plant    Utilisation    Factor            **</v>
          </cell>
          <cell r="C52" t="str">
            <v>MW</v>
          </cell>
          <cell r="D52" t="str">
            <v>MKwh</v>
          </cell>
          <cell r="E52" t="str">
            <v>MKwh</v>
          </cell>
          <cell r="F52" t="str">
            <v>%</v>
          </cell>
          <cell r="G52" t="str">
            <v>%</v>
          </cell>
          <cell r="H52" t="str">
            <v>%</v>
          </cell>
          <cell r="I52" t="str">
            <v>MKwh</v>
          </cell>
          <cell r="J52" t="str">
            <v>%</v>
          </cell>
          <cell r="K52" t="str">
            <v>MW</v>
          </cell>
          <cell r="L52" t="str">
            <v>OP.STOCK</v>
          </cell>
          <cell r="M52" t="str">
            <v>RECIEPT</v>
          </cell>
          <cell r="N52" t="str">
            <v>MT</v>
          </cell>
          <cell r="O52" t="str">
            <v>Kg/kWH</v>
          </cell>
          <cell r="P52" t="str">
            <v>KL</v>
          </cell>
          <cell r="Q52" t="str">
            <v>ml/KWH</v>
          </cell>
        </row>
        <row r="53">
          <cell r="A53" t="str">
            <v>KORBA WEST I</v>
          </cell>
          <cell r="B53" t="str">
            <v>88-89</v>
          </cell>
          <cell r="C53">
            <v>420</v>
          </cell>
          <cell r="D53">
            <v>2000</v>
          </cell>
          <cell r="E53">
            <v>2064.27</v>
          </cell>
          <cell r="F53">
            <v>103.2135</v>
          </cell>
          <cell r="G53">
            <v>68.7</v>
          </cell>
          <cell r="H53">
            <v>56.106490541422048</v>
          </cell>
          <cell r="I53" t="str">
            <v/>
          </cell>
          <cell r="J53">
            <v>0</v>
          </cell>
          <cell r="K53">
            <v>420</v>
          </cell>
          <cell r="N53">
            <v>1641352</v>
          </cell>
          <cell r="O53">
            <v>0.79512466876910481</v>
          </cell>
          <cell r="P53">
            <v>8572</v>
          </cell>
          <cell r="Q53">
            <v>4.1525575627219311</v>
          </cell>
        </row>
        <row r="54">
          <cell r="A54">
            <v>6</v>
          </cell>
          <cell r="B54" t="str">
            <v>89-90</v>
          </cell>
          <cell r="C54">
            <v>420</v>
          </cell>
          <cell r="D54">
            <v>2000</v>
          </cell>
          <cell r="E54">
            <v>2369.84</v>
          </cell>
          <cell r="F54">
            <v>118.492</v>
          </cell>
          <cell r="G54">
            <v>73.63</v>
          </cell>
          <cell r="H54">
            <v>64.411828658404005</v>
          </cell>
          <cell r="I54">
            <v>205</v>
          </cell>
          <cell r="J54">
            <v>8.6503730209634409</v>
          </cell>
          <cell r="K54">
            <v>430</v>
          </cell>
          <cell r="N54">
            <v>1805424</v>
          </cell>
          <cell r="O54">
            <v>0.76183371029267799</v>
          </cell>
          <cell r="P54">
            <v>10037</v>
          </cell>
          <cell r="Q54">
            <v>4.2353070249468319</v>
          </cell>
        </row>
        <row r="55">
          <cell r="A55" t="str">
            <v>a</v>
          </cell>
          <cell r="B55" t="str">
            <v>90-91</v>
          </cell>
          <cell r="C55">
            <v>420</v>
          </cell>
          <cell r="D55">
            <v>2200</v>
          </cell>
          <cell r="E55">
            <v>2292.38</v>
          </cell>
          <cell r="F55">
            <v>104.19909090909091</v>
          </cell>
          <cell r="G55">
            <v>73.5</v>
          </cell>
          <cell r="H55">
            <v>62.30647966949337</v>
          </cell>
          <cell r="I55">
            <v>212.26</v>
          </cell>
          <cell r="J55">
            <v>9.2593723553686562</v>
          </cell>
          <cell r="K55">
            <v>435</v>
          </cell>
          <cell r="N55">
            <v>1619831</v>
          </cell>
          <cell r="O55">
            <v>0.70661539535330098</v>
          </cell>
          <cell r="P55">
            <v>11371</v>
          </cell>
          <cell r="Q55">
            <v>4.9603468883867423</v>
          </cell>
        </row>
        <row r="56">
          <cell r="A56" t="str">
            <v>b</v>
          </cell>
          <cell r="B56" t="str">
            <v>91-92</v>
          </cell>
          <cell r="C56">
            <v>420</v>
          </cell>
          <cell r="D56">
            <v>2200</v>
          </cell>
          <cell r="E56">
            <v>2607.5700000000002</v>
          </cell>
          <cell r="F56">
            <v>118.52590909090911</v>
          </cell>
          <cell r="G56">
            <v>87.35</v>
          </cell>
          <cell r="H56">
            <v>70.873287671232887</v>
          </cell>
          <cell r="I56">
            <v>255</v>
          </cell>
          <cell r="J56">
            <v>9.7792197333149247</v>
          </cell>
          <cell r="K56">
            <v>415</v>
          </cell>
          <cell r="N56">
            <v>1954298</v>
          </cell>
          <cell r="O56">
            <v>0.74947096338736829</v>
          </cell>
          <cell r="P56">
            <v>14148</v>
          </cell>
          <cell r="Q56">
            <v>5.4257412073309625</v>
          </cell>
        </row>
        <row r="57">
          <cell r="A57" t="str">
            <v>c</v>
          </cell>
          <cell r="B57" t="str">
            <v>92-93</v>
          </cell>
          <cell r="C57">
            <v>420</v>
          </cell>
          <cell r="D57">
            <v>2400</v>
          </cell>
          <cell r="E57">
            <v>2406.0700000000002</v>
          </cell>
          <cell r="F57">
            <v>100.25291666666668</v>
          </cell>
          <cell r="G57">
            <v>78.28</v>
          </cell>
          <cell r="H57">
            <v>65.396553598608406</v>
          </cell>
          <cell r="I57">
            <v>224.43</v>
          </cell>
          <cell r="J57">
            <v>9.3276587962943722</v>
          </cell>
          <cell r="K57">
            <v>425</v>
          </cell>
          <cell r="N57">
            <v>1700511</v>
          </cell>
          <cell r="O57">
            <v>0.70675873935504785</v>
          </cell>
          <cell r="P57">
            <v>12383</v>
          </cell>
          <cell r="Q57">
            <v>5.1465668081144766</v>
          </cell>
        </row>
        <row r="58">
          <cell r="A58" t="str">
            <v>d</v>
          </cell>
          <cell r="B58" t="str">
            <v>93-94</v>
          </cell>
          <cell r="C58">
            <v>420</v>
          </cell>
          <cell r="D58">
            <v>2534</v>
          </cell>
          <cell r="E58">
            <v>2504.9</v>
          </cell>
          <cell r="F58">
            <v>98.851617995264405</v>
          </cell>
          <cell r="G58">
            <v>79.501534246575346</v>
          </cell>
          <cell r="H58">
            <v>68.082735377255929</v>
          </cell>
          <cell r="I58">
            <v>254.25299999999999</v>
          </cell>
          <cell r="J58">
            <v>10.150225557906502</v>
          </cell>
          <cell r="K58">
            <v>440</v>
          </cell>
          <cell r="N58">
            <v>1734277</v>
          </cell>
          <cell r="O58">
            <v>0.69235378657830648</v>
          </cell>
          <cell r="P58">
            <v>10457.49</v>
          </cell>
          <cell r="Q58">
            <v>4.1748133658030255</v>
          </cell>
        </row>
        <row r="59">
          <cell r="A59" t="str">
            <v>e</v>
          </cell>
          <cell r="B59" t="str">
            <v>94-95</v>
          </cell>
          <cell r="C59">
            <v>420</v>
          </cell>
          <cell r="D59">
            <v>2480</v>
          </cell>
          <cell r="E59">
            <v>2383</v>
          </cell>
          <cell r="F59">
            <v>96.088709677419359</v>
          </cell>
          <cell r="G59">
            <v>77</v>
          </cell>
          <cell r="H59">
            <v>64.769515111980866</v>
          </cell>
          <cell r="I59">
            <v>253</v>
          </cell>
          <cell r="J59">
            <v>10.616869492236676</v>
          </cell>
          <cell r="K59">
            <v>420</v>
          </cell>
          <cell r="N59">
            <v>1601918</v>
          </cell>
          <cell r="O59">
            <v>0.6722274443978179</v>
          </cell>
          <cell r="P59">
            <v>12273</v>
          </cell>
          <cell r="Q59">
            <v>5.150230801510701</v>
          </cell>
        </row>
        <row r="60">
          <cell r="A60" t="str">
            <v>f</v>
          </cell>
          <cell r="B60" t="str">
            <v>95-96</v>
          </cell>
          <cell r="C60">
            <v>420</v>
          </cell>
          <cell r="D60">
            <v>2500</v>
          </cell>
          <cell r="E60">
            <v>2636</v>
          </cell>
          <cell r="F60">
            <v>105.44</v>
          </cell>
          <cell r="G60">
            <v>81</v>
          </cell>
          <cell r="H60">
            <v>71.450255876485386</v>
          </cell>
          <cell r="I60">
            <v>267.8</v>
          </cell>
          <cell r="J60">
            <v>10.159332321699544</v>
          </cell>
          <cell r="K60">
            <v>420</v>
          </cell>
          <cell r="N60">
            <v>1807464</v>
          </cell>
          <cell r="O60">
            <v>0.68568437025796658</v>
          </cell>
          <cell r="P60">
            <v>8827</v>
          </cell>
          <cell r="Q60">
            <v>3.3486342943854326</v>
          </cell>
        </row>
        <row r="61">
          <cell r="A61" t="str">
            <v>g</v>
          </cell>
          <cell r="B61" t="str">
            <v>96-97</v>
          </cell>
          <cell r="C61">
            <v>420</v>
          </cell>
          <cell r="D61">
            <v>2550</v>
          </cell>
          <cell r="E61">
            <v>2712.5</v>
          </cell>
          <cell r="F61">
            <v>106.37254901960785</v>
          </cell>
          <cell r="G61">
            <v>79.599999999999994</v>
          </cell>
          <cell r="H61">
            <v>73.725266362252668</v>
          </cell>
          <cell r="I61">
            <v>250.7</v>
          </cell>
          <cell r="J61">
            <v>9.2423963133640559</v>
          </cell>
          <cell r="K61">
            <v>440</v>
          </cell>
          <cell r="N61">
            <v>1843079</v>
          </cell>
          <cell r="O61">
            <v>0.67947612903225807</v>
          </cell>
          <cell r="P61">
            <v>9072</v>
          </cell>
          <cell r="Q61">
            <v>3.3445161290322583</v>
          </cell>
        </row>
        <row r="62">
          <cell r="A62" t="str">
            <v>h</v>
          </cell>
          <cell r="B62" t="str">
            <v>97-98</v>
          </cell>
          <cell r="C62">
            <v>420</v>
          </cell>
          <cell r="D62">
            <v>2550</v>
          </cell>
          <cell r="E62">
            <v>2757.26</v>
          </cell>
          <cell r="F62">
            <v>108.1278431372549</v>
          </cell>
          <cell r="G62">
            <v>81.400000000000006</v>
          </cell>
          <cell r="H62">
            <v>74.941835181561203</v>
          </cell>
          <cell r="I62">
            <v>268.755</v>
          </cell>
          <cell r="J62">
            <v>9.7471765448307366</v>
          </cell>
          <cell r="K62">
            <v>435</v>
          </cell>
          <cell r="N62">
            <v>1910941</v>
          </cell>
          <cell r="O62">
            <v>0.69305796334041769</v>
          </cell>
          <cell r="P62">
            <v>6239</v>
          </cell>
          <cell r="Q62">
            <v>2.2627536032147857</v>
          </cell>
        </row>
        <row r="63">
          <cell r="A63">
            <v>7</v>
          </cell>
          <cell r="B63" t="str">
            <v>98-99</v>
          </cell>
          <cell r="C63">
            <v>420</v>
          </cell>
          <cell r="D63">
            <v>2600</v>
          </cell>
          <cell r="E63">
            <v>2723.45</v>
          </cell>
          <cell r="F63">
            <v>104.74807692307692</v>
          </cell>
          <cell r="G63">
            <v>80.400000000000006</v>
          </cell>
          <cell r="H63">
            <v>74.022885409871705</v>
          </cell>
          <cell r="I63">
            <v>266.60000000000002</v>
          </cell>
          <cell r="J63">
            <v>9.7890543244781458</v>
          </cell>
          <cell r="K63">
            <v>430</v>
          </cell>
          <cell r="N63">
            <v>2064016</v>
          </cell>
          <cell r="O63">
            <v>0.75786814518349888</v>
          </cell>
          <cell r="P63">
            <v>5152</v>
          </cell>
          <cell r="Q63">
            <v>1.8917182250454387</v>
          </cell>
        </row>
        <row r="64">
          <cell r="A64" t="str">
            <v>a</v>
          </cell>
          <cell r="B64" t="str">
            <v>99-00</v>
          </cell>
          <cell r="C64">
            <v>420</v>
          </cell>
          <cell r="D64">
            <v>2700</v>
          </cell>
          <cell r="E64">
            <v>2614.8000000000002</v>
          </cell>
          <cell r="F64">
            <v>96.844444444444449</v>
          </cell>
          <cell r="G64">
            <v>81.3</v>
          </cell>
          <cell r="H64">
            <v>70.900000000000006</v>
          </cell>
          <cell r="I64">
            <v>260.7</v>
          </cell>
          <cell r="J64">
            <v>10</v>
          </cell>
          <cell r="K64">
            <v>420</v>
          </cell>
          <cell r="N64">
            <v>2054539</v>
          </cell>
          <cell r="O64">
            <v>0.79</v>
          </cell>
          <cell r="P64">
            <v>3915</v>
          </cell>
          <cell r="Q64">
            <v>1.5</v>
          </cell>
        </row>
        <row r="65">
          <cell r="A65" t="str">
            <v>b</v>
          </cell>
          <cell r="B65" t="str">
            <v>00-01</v>
          </cell>
          <cell r="C65">
            <v>420</v>
          </cell>
          <cell r="D65">
            <v>2800</v>
          </cell>
          <cell r="E65">
            <v>2792.13</v>
          </cell>
          <cell r="F65">
            <v>99.718928571428577</v>
          </cell>
          <cell r="G65">
            <v>87.16</v>
          </cell>
          <cell r="H65">
            <v>75.89</v>
          </cell>
          <cell r="I65">
            <v>267.75</v>
          </cell>
          <cell r="J65">
            <v>9.59</v>
          </cell>
          <cell r="K65">
            <v>420</v>
          </cell>
          <cell r="N65">
            <v>2056216</v>
          </cell>
          <cell r="O65">
            <v>0.73599999999999999</v>
          </cell>
          <cell r="P65">
            <v>3523</v>
          </cell>
          <cell r="Q65">
            <v>1.26</v>
          </cell>
        </row>
        <row r="66">
          <cell r="A66" t="str">
            <v>Average last 5 years</v>
          </cell>
          <cell r="B66" t="str">
            <v xml:space="preserve">Forced   Outage   </v>
          </cell>
          <cell r="C66" t="str">
            <v>MU</v>
          </cell>
          <cell r="D66">
            <v>2640</v>
          </cell>
          <cell r="E66">
            <v>2720.0279999999998</v>
          </cell>
          <cell r="F66">
            <v>103.16236841916255</v>
          </cell>
          <cell r="G66">
            <v>81.972000000000008</v>
          </cell>
          <cell r="H66">
            <v>73.895997390737122</v>
          </cell>
          <cell r="I66">
            <v>262.90099999999995</v>
          </cell>
          <cell r="J66">
            <v>9.6737254365345873</v>
          </cell>
          <cell r="K66">
            <v>429</v>
          </cell>
          <cell r="L66">
            <v>0</v>
          </cell>
          <cell r="M66">
            <v>0</v>
          </cell>
          <cell r="N66">
            <v>1985758.2</v>
          </cell>
          <cell r="O66">
            <v>0.73128044751123489</v>
          </cell>
          <cell r="P66">
            <v>5580.2</v>
          </cell>
          <cell r="Q66">
            <v>2.0517975914584965</v>
          </cell>
        </row>
        <row r="67">
          <cell r="A67" t="str">
            <v>KORBA WEST II</v>
          </cell>
          <cell r="B67" t="str">
            <v>88-89</v>
          </cell>
          <cell r="C67">
            <v>420</v>
          </cell>
          <cell r="D67">
            <v>1500</v>
          </cell>
          <cell r="E67">
            <v>1556.53</v>
          </cell>
          <cell r="F67">
            <v>103.76866666666666</v>
          </cell>
          <cell r="G67">
            <v>60.17</v>
          </cell>
          <cell r="H67">
            <v>42.306207871276364</v>
          </cell>
          <cell r="I67" t="str">
            <v/>
          </cell>
          <cell r="J67">
            <v>0</v>
          </cell>
          <cell r="K67">
            <v>405</v>
          </cell>
          <cell r="N67">
            <v>1243803</v>
          </cell>
          <cell r="O67">
            <v>0.79908707188425532</v>
          </cell>
          <cell r="P67">
            <v>10940</v>
          </cell>
          <cell r="Q67">
            <v>7.0284543182592047</v>
          </cell>
        </row>
        <row r="68">
          <cell r="A68" t="str">
            <v>b</v>
          </cell>
          <cell r="B68" t="str">
            <v>89-90</v>
          </cell>
          <cell r="C68">
            <v>420</v>
          </cell>
          <cell r="D68">
            <v>1560</v>
          </cell>
          <cell r="E68">
            <v>1683.58</v>
          </cell>
          <cell r="F68">
            <v>107.92179487179487</v>
          </cell>
          <cell r="G68">
            <v>52.76</v>
          </cell>
          <cell r="H68">
            <v>45.759404218308326</v>
          </cell>
          <cell r="I68">
            <v>149</v>
          </cell>
          <cell r="J68">
            <v>8.8501882892407853</v>
          </cell>
          <cell r="K68">
            <v>420</v>
          </cell>
          <cell r="N68">
            <v>1297045</v>
          </cell>
          <cell r="O68">
            <v>0.77040889057841033</v>
          </cell>
          <cell r="P68">
            <v>6352</v>
          </cell>
          <cell r="Q68">
            <v>3.7729124841112394</v>
          </cell>
        </row>
        <row r="69">
          <cell r="A69" t="str">
            <v>c</v>
          </cell>
          <cell r="B69" t="str">
            <v>90-91</v>
          </cell>
          <cell r="C69">
            <v>420</v>
          </cell>
          <cell r="D69">
            <v>2200</v>
          </cell>
          <cell r="E69">
            <v>2768.58</v>
          </cell>
          <cell r="F69">
            <v>125.84454545454545</v>
          </cell>
          <cell r="G69">
            <v>89.4</v>
          </cell>
          <cell r="H69">
            <v>75.249510763209386</v>
          </cell>
          <cell r="I69">
            <v>260.75</v>
          </cell>
          <cell r="J69">
            <v>9.4181854958137379</v>
          </cell>
          <cell r="K69">
            <v>420</v>
          </cell>
          <cell r="N69">
            <v>1963008</v>
          </cell>
          <cell r="O69">
            <v>0.70903062219621615</v>
          </cell>
          <cell r="P69">
            <v>7928</v>
          </cell>
          <cell r="Q69">
            <v>2.8635618259179796</v>
          </cell>
        </row>
        <row r="70">
          <cell r="A70" t="str">
            <v>d</v>
          </cell>
          <cell r="B70" t="str">
            <v>91-92</v>
          </cell>
          <cell r="C70">
            <v>420</v>
          </cell>
          <cell r="D70">
            <v>2200</v>
          </cell>
          <cell r="E70">
            <v>2041.83</v>
          </cell>
          <cell r="F70">
            <v>92.810454545454547</v>
          </cell>
          <cell r="G70">
            <v>68.760000000000005</v>
          </cell>
          <cell r="H70">
            <v>55.496575342465754</v>
          </cell>
          <cell r="I70">
            <v>189.16</v>
          </cell>
          <cell r="J70">
            <v>9.2642384527605142</v>
          </cell>
          <cell r="K70">
            <v>420</v>
          </cell>
          <cell r="N70">
            <v>1514144</v>
          </cell>
          <cell r="O70">
            <v>0.7415622260423248</v>
          </cell>
          <cell r="P70">
            <v>10879</v>
          </cell>
          <cell r="Q70">
            <v>5.3280635508343011</v>
          </cell>
        </row>
        <row r="71">
          <cell r="A71" t="str">
            <v>e</v>
          </cell>
          <cell r="B71" t="str">
            <v>92-93</v>
          </cell>
          <cell r="C71">
            <v>420</v>
          </cell>
          <cell r="D71">
            <v>2400</v>
          </cell>
          <cell r="E71">
            <v>2447.34</v>
          </cell>
          <cell r="F71">
            <v>101.9725</v>
          </cell>
          <cell r="G71">
            <v>81.28</v>
          </cell>
          <cell r="H71">
            <v>66.518264840182653</v>
          </cell>
          <cell r="I71">
            <v>229.96</v>
          </cell>
          <cell r="J71">
            <v>9.3963241723667323</v>
          </cell>
          <cell r="K71">
            <v>420</v>
          </cell>
          <cell r="N71">
            <v>1717518</v>
          </cell>
          <cell r="O71">
            <v>0.7017896982029469</v>
          </cell>
          <cell r="P71">
            <v>12666</v>
          </cell>
          <cell r="Q71">
            <v>5.1754149403025318</v>
          </cell>
        </row>
        <row r="72">
          <cell r="A72">
            <v>9</v>
          </cell>
          <cell r="B72" t="str">
            <v>93-94</v>
          </cell>
          <cell r="C72">
            <v>420</v>
          </cell>
          <cell r="D72">
            <v>2466</v>
          </cell>
          <cell r="E72">
            <v>2435.13</v>
          </cell>
          <cell r="F72">
            <v>98.748175182481745</v>
          </cell>
          <cell r="G72">
            <v>80.770465753424659</v>
          </cell>
          <cell r="H72">
            <v>66.186399217221137</v>
          </cell>
          <cell r="I72">
            <v>241.17</v>
          </cell>
          <cell r="J72">
            <v>9.9037833709083287</v>
          </cell>
          <cell r="K72">
            <v>425</v>
          </cell>
          <cell r="N72">
            <v>1694854</v>
          </cell>
          <cell r="O72">
            <v>0.69600144550804266</v>
          </cell>
          <cell r="P72">
            <v>12366.135</v>
          </cell>
          <cell r="Q72">
            <v>5.0782237498614036</v>
          </cell>
        </row>
        <row r="73">
          <cell r="A73">
            <v>10</v>
          </cell>
          <cell r="B73" t="str">
            <v>94-95</v>
          </cell>
          <cell r="C73">
            <v>420</v>
          </cell>
          <cell r="D73">
            <v>2520</v>
          </cell>
          <cell r="E73">
            <v>2072</v>
          </cell>
          <cell r="F73">
            <v>82.222222222222229</v>
          </cell>
          <cell r="G73">
            <v>67.599999999999994</v>
          </cell>
          <cell r="H73">
            <v>56.316590563165903</v>
          </cell>
          <cell r="I73">
            <v>207</v>
          </cell>
          <cell r="J73">
            <v>9.9903474903474905</v>
          </cell>
          <cell r="K73">
            <v>420</v>
          </cell>
          <cell r="N73">
            <v>1388587</v>
          </cell>
          <cell r="O73">
            <v>0.6701674710424711</v>
          </cell>
          <cell r="P73">
            <v>9236</v>
          </cell>
          <cell r="Q73">
            <v>4.4575289575289574</v>
          </cell>
        </row>
        <row r="74">
          <cell r="A74">
            <v>11</v>
          </cell>
          <cell r="B74" t="str">
            <v>95-96</v>
          </cell>
          <cell r="C74">
            <v>420</v>
          </cell>
          <cell r="D74">
            <v>2550</v>
          </cell>
          <cell r="E74">
            <v>2024.8</v>
          </cell>
          <cell r="F74">
            <v>79.403921568627453</v>
          </cell>
          <cell r="G74">
            <v>65</v>
          </cell>
          <cell r="H74">
            <v>54.883337670222915</v>
          </cell>
          <cell r="I74">
            <v>200</v>
          </cell>
          <cell r="J74">
            <v>9.8775187672856575</v>
          </cell>
          <cell r="K74">
            <v>420</v>
          </cell>
          <cell r="N74">
            <v>1377039</v>
          </cell>
          <cell r="O74">
            <v>0.68008642828921373</v>
          </cell>
          <cell r="P74">
            <v>6316</v>
          </cell>
          <cell r="Q74">
            <v>3.1193204267088106</v>
          </cell>
        </row>
        <row r="75">
          <cell r="A75">
            <v>12</v>
          </cell>
          <cell r="B75" t="str">
            <v>96-97</v>
          </cell>
          <cell r="C75">
            <v>420</v>
          </cell>
          <cell r="D75">
            <v>2550</v>
          </cell>
          <cell r="E75">
            <v>2200.6</v>
          </cell>
          <cell r="F75">
            <v>86.298039215686273</v>
          </cell>
          <cell r="G75">
            <v>73.599999999999994</v>
          </cell>
          <cell r="H75">
            <v>59.811915633833443</v>
          </cell>
          <cell r="I75">
            <v>221.2</v>
          </cell>
          <cell r="J75">
            <v>10.051804053439971</v>
          </cell>
          <cell r="K75">
            <v>415</v>
          </cell>
          <cell r="N75">
            <v>1498328</v>
          </cell>
          <cell r="O75">
            <v>0.68087248932109423</v>
          </cell>
          <cell r="P75">
            <v>8360</v>
          </cell>
          <cell r="Q75">
            <v>3.7989639189312006</v>
          </cell>
        </row>
        <row r="76">
          <cell r="A76">
            <v>13</v>
          </cell>
          <cell r="B76" t="str">
            <v>97-98</v>
          </cell>
          <cell r="C76">
            <v>420</v>
          </cell>
          <cell r="D76">
            <v>2550</v>
          </cell>
          <cell r="E76">
            <v>2273.96</v>
          </cell>
          <cell r="F76">
            <v>89.174901960784311</v>
          </cell>
          <cell r="G76">
            <v>72</v>
          </cell>
          <cell r="H76">
            <v>61.805827353772557</v>
          </cell>
          <cell r="I76">
            <v>227.755</v>
          </cell>
          <cell r="J76">
            <v>10.015787436894229</v>
          </cell>
          <cell r="K76">
            <v>440</v>
          </cell>
          <cell r="N76">
            <v>1574060</v>
          </cell>
          <cell r="O76">
            <v>0.69221094478354939</v>
          </cell>
          <cell r="P76">
            <v>5914</v>
          </cell>
          <cell r="Q76">
            <v>2.6007493535506341</v>
          </cell>
        </row>
        <row r="77">
          <cell r="A77">
            <v>14</v>
          </cell>
          <cell r="B77" t="str">
            <v>98-99</v>
          </cell>
          <cell r="C77">
            <v>420</v>
          </cell>
          <cell r="D77">
            <v>2600</v>
          </cell>
          <cell r="E77">
            <v>2594.7199999999998</v>
          </cell>
          <cell r="F77">
            <v>99.796923076923065</v>
          </cell>
          <cell r="G77">
            <v>81.5</v>
          </cell>
          <cell r="H77">
            <v>70.524026962383118</v>
          </cell>
          <cell r="I77">
            <v>265</v>
          </cell>
          <cell r="J77">
            <v>10.213048036011594</v>
          </cell>
          <cell r="K77">
            <v>420</v>
          </cell>
          <cell r="N77">
            <v>1991333</v>
          </cell>
          <cell r="O77">
            <v>0.76745583338471979</v>
          </cell>
          <cell r="P77">
            <v>3723</v>
          </cell>
          <cell r="Q77">
            <v>1.4348368995498553</v>
          </cell>
        </row>
        <row r="78">
          <cell r="A78">
            <v>15</v>
          </cell>
          <cell r="B78" t="str">
            <v>99-00</v>
          </cell>
          <cell r="C78">
            <v>420</v>
          </cell>
          <cell r="D78">
            <v>2600</v>
          </cell>
          <cell r="E78">
            <v>2403.0500000000002</v>
          </cell>
          <cell r="F78">
            <v>92.425000000000011</v>
          </cell>
          <cell r="G78">
            <v>73.599999999999994</v>
          </cell>
          <cell r="H78">
            <v>65.099999999999994</v>
          </cell>
          <cell r="I78">
            <v>228</v>
          </cell>
          <cell r="J78">
            <v>9.5</v>
          </cell>
          <cell r="K78">
            <v>415</v>
          </cell>
          <cell r="N78">
            <v>1887370</v>
          </cell>
          <cell r="O78">
            <v>0.79</v>
          </cell>
          <cell r="P78">
            <v>3313</v>
          </cell>
          <cell r="Q78">
            <v>1.38</v>
          </cell>
        </row>
        <row r="79">
          <cell r="A79">
            <v>16</v>
          </cell>
          <cell r="B79" t="str">
            <v>00-01</v>
          </cell>
          <cell r="C79">
            <v>420</v>
          </cell>
          <cell r="D79">
            <v>2650</v>
          </cell>
          <cell r="E79">
            <v>2163.6799999999998</v>
          </cell>
          <cell r="F79">
            <v>81.648301886792439</v>
          </cell>
          <cell r="G79">
            <v>67.81</v>
          </cell>
          <cell r="H79">
            <v>58.81</v>
          </cell>
          <cell r="I79">
            <v>216.61</v>
          </cell>
          <cell r="J79">
            <v>10.01</v>
          </cell>
          <cell r="K79">
            <v>410</v>
          </cell>
          <cell r="N79">
            <v>1588622</v>
          </cell>
          <cell r="O79">
            <v>0.73399999999999999</v>
          </cell>
          <cell r="P79">
            <v>3183</v>
          </cell>
          <cell r="Q79">
            <v>1.47</v>
          </cell>
        </row>
        <row r="80">
          <cell r="A80" t="str">
            <v>Average last 5 years</v>
          </cell>
          <cell r="B80" t="str">
            <v>Thermal  Auxiliary Consumption   Percentage</v>
          </cell>
          <cell r="C80" t="str">
            <v>%</v>
          </cell>
          <cell r="D80">
            <v>2590</v>
          </cell>
          <cell r="E80">
            <v>2327.2019999999998</v>
          </cell>
          <cell r="F80">
            <v>89.868633228037226</v>
          </cell>
          <cell r="G80">
            <v>73.701999999999998</v>
          </cell>
          <cell r="H80">
            <v>63.210353989997827</v>
          </cell>
          <cell r="I80">
            <v>231.71300000000002</v>
          </cell>
          <cell r="J80">
            <v>9.9581279052691585</v>
          </cell>
          <cell r="K80">
            <v>420</v>
          </cell>
          <cell r="L80">
            <v>0</v>
          </cell>
          <cell r="M80">
            <v>0</v>
          </cell>
          <cell r="N80">
            <v>1707942.6</v>
          </cell>
          <cell r="O80">
            <v>0.73290785349787269</v>
          </cell>
          <cell r="P80">
            <v>4898.6000000000004</v>
          </cell>
          <cell r="Q80">
            <v>2.1369100344063381</v>
          </cell>
        </row>
        <row r="81">
          <cell r="A81" t="str">
            <v xml:space="preserve">KORBA WEST </v>
          </cell>
          <cell r="B81" t="str">
            <v>88-89</v>
          </cell>
          <cell r="C81">
            <v>840</v>
          </cell>
          <cell r="D81">
            <v>3500</v>
          </cell>
          <cell r="E81">
            <v>3620.8</v>
          </cell>
          <cell r="F81">
            <v>103.45142857142856</v>
          </cell>
          <cell r="G81">
            <v>64.435000000000002</v>
          </cell>
          <cell r="H81" t="str">
            <v>***</v>
          </cell>
          <cell r="I81">
            <v>0</v>
          </cell>
          <cell r="J81">
            <v>0</v>
          </cell>
          <cell r="K81" t="str">
            <v/>
          </cell>
          <cell r="L81" t="str">
            <v/>
          </cell>
          <cell r="M81" t="str">
            <v/>
          </cell>
          <cell r="N81">
            <v>2885155</v>
          </cell>
          <cell r="O81">
            <v>0.79682804904993376</v>
          </cell>
          <cell r="P81">
            <v>19512</v>
          </cell>
          <cell r="Q81">
            <v>5.388864339372514</v>
          </cell>
        </row>
        <row r="82">
          <cell r="A82" t="str">
            <v>Note :-</v>
          </cell>
          <cell r="B82" t="str">
            <v>89-90</v>
          </cell>
          <cell r="C82">
            <v>840</v>
          </cell>
          <cell r="D82">
            <v>3560</v>
          </cell>
          <cell r="E82">
            <v>4053.42</v>
          </cell>
          <cell r="F82">
            <v>113.86011235955056</v>
          </cell>
          <cell r="G82">
            <v>63.195</v>
          </cell>
          <cell r="H82">
            <v>55.085616438356162</v>
          </cell>
          <cell r="I82">
            <v>354</v>
          </cell>
          <cell r="J82">
            <v>8.7333658984265146</v>
          </cell>
          <cell r="K82" t="str">
            <v/>
          </cell>
          <cell r="L82">
            <v>159088</v>
          </cell>
          <cell r="M82">
            <v>3250742</v>
          </cell>
          <cell r="N82">
            <v>3102469</v>
          </cell>
          <cell r="O82">
            <v>0.76539539450636751</v>
          </cell>
          <cell r="P82">
            <v>16389</v>
          </cell>
          <cell r="Q82">
            <v>4.0432523646698346</v>
          </cell>
        </row>
        <row r="83">
          <cell r="A83">
            <v>1</v>
          </cell>
          <cell r="B83" t="str">
            <v>90-91</v>
          </cell>
          <cell r="C83">
            <v>840</v>
          </cell>
          <cell r="D83">
            <v>4400</v>
          </cell>
          <cell r="E83">
            <v>5060.96</v>
          </cell>
          <cell r="F83">
            <v>115.02181818181818</v>
          </cell>
          <cell r="G83">
            <v>81.45</v>
          </cell>
          <cell r="H83">
            <v>68.777995216351385</v>
          </cell>
          <cell r="I83">
            <v>473.01</v>
          </cell>
          <cell r="J83">
            <v>9.3462505137365248</v>
          </cell>
          <cell r="K83" t="str">
            <v/>
          </cell>
          <cell r="L83">
            <v>313023</v>
          </cell>
          <cell r="M83">
            <v>3289767</v>
          </cell>
          <cell r="N83">
            <v>3582839</v>
          </cell>
          <cell r="O83">
            <v>0.7079366365274572</v>
          </cell>
          <cell r="P83">
            <v>19299</v>
          </cell>
          <cell r="Q83">
            <v>3.8133081470709116</v>
          </cell>
        </row>
        <row r="84">
          <cell r="A84">
            <v>2</v>
          </cell>
          <cell r="B84" t="str">
            <v>91-92</v>
          </cell>
          <cell r="C84">
            <v>840</v>
          </cell>
          <cell r="D84">
            <v>4400</v>
          </cell>
          <cell r="E84">
            <v>4649.3999999999996</v>
          </cell>
          <cell r="F84">
            <v>105.66818181818181</v>
          </cell>
          <cell r="G84">
            <v>78.054999999999993</v>
          </cell>
          <cell r="H84">
            <v>63.012295081967203</v>
          </cell>
          <cell r="I84">
            <v>444.15999999999997</v>
          </cell>
          <cell r="J84">
            <v>9.5530606099711797</v>
          </cell>
          <cell r="K84" t="str">
            <v/>
          </cell>
          <cell r="L84">
            <v>123702</v>
          </cell>
          <cell r="M84">
            <v>3358189</v>
          </cell>
          <cell r="N84">
            <v>3468442</v>
          </cell>
          <cell r="O84">
            <v>0.74599776315223465</v>
          </cell>
          <cell r="P84">
            <v>25027</v>
          </cell>
          <cell r="Q84">
            <v>5.3828450982922531</v>
          </cell>
        </row>
        <row r="85">
          <cell r="A85">
            <v>3</v>
          </cell>
          <cell r="B85" t="str">
            <v>92-93</v>
          </cell>
          <cell r="C85">
            <v>840</v>
          </cell>
          <cell r="D85">
            <v>4800</v>
          </cell>
          <cell r="E85">
            <v>4853.41</v>
          </cell>
          <cell r="F85">
            <v>101.11270833333333</v>
          </cell>
          <cell r="G85">
            <v>79.78</v>
          </cell>
          <cell r="H85">
            <v>65.957409219395515</v>
          </cell>
          <cell r="I85">
            <v>454.39</v>
          </cell>
          <cell r="J85">
            <v>9.3622834254678668</v>
          </cell>
          <cell r="K85" t="str">
            <v/>
          </cell>
          <cell r="L85">
            <v>99032</v>
          </cell>
          <cell r="M85">
            <v>3326019</v>
          </cell>
          <cell r="N85">
            <v>3418029</v>
          </cell>
          <cell r="O85">
            <v>0.70425309215582443</v>
          </cell>
          <cell r="P85">
            <v>25049</v>
          </cell>
          <cell r="Q85">
            <v>5.1611135263659982</v>
          </cell>
        </row>
        <row r="86">
          <cell r="A86">
            <v>4</v>
          </cell>
          <cell r="B86" t="str">
            <v>93-94</v>
          </cell>
          <cell r="C86">
            <v>840</v>
          </cell>
          <cell r="D86">
            <v>5000</v>
          </cell>
          <cell r="E86">
            <v>4940.0300000000007</v>
          </cell>
          <cell r="F86">
            <v>98.800600000000017</v>
          </cell>
          <cell r="G86">
            <v>80.135999999999996</v>
          </cell>
          <cell r="H86">
            <v>67.134567297238533</v>
          </cell>
          <cell r="I86">
            <v>495.423</v>
          </cell>
          <cell r="J86">
            <v>10.028744764707906</v>
          </cell>
          <cell r="K86">
            <v>865</v>
          </cell>
          <cell r="L86">
            <v>248312</v>
          </cell>
          <cell r="M86">
            <v>3304685</v>
          </cell>
          <cell r="N86">
            <v>3429131</v>
          </cell>
          <cell r="O86">
            <v>0.69415185737738416</v>
          </cell>
          <cell r="P86">
            <v>22823.625</v>
          </cell>
          <cell r="Q86">
            <v>4.6201389465246159</v>
          </cell>
        </row>
        <row r="87">
          <cell r="A87">
            <v>5</v>
          </cell>
          <cell r="B87" t="str">
            <v>94-95</v>
          </cell>
          <cell r="C87">
            <v>840</v>
          </cell>
          <cell r="D87">
            <v>5000</v>
          </cell>
          <cell r="E87">
            <v>4455</v>
          </cell>
          <cell r="F87">
            <v>89.1</v>
          </cell>
          <cell r="G87">
            <v>72.3</v>
          </cell>
          <cell r="H87">
            <v>60.543052837573384</v>
          </cell>
          <cell r="I87">
            <v>460</v>
          </cell>
          <cell r="J87">
            <v>10.325476992143658</v>
          </cell>
          <cell r="K87">
            <v>840</v>
          </cell>
          <cell r="L87">
            <v>152721</v>
          </cell>
          <cell r="M87">
            <v>3059426</v>
          </cell>
          <cell r="N87">
            <v>2990505</v>
          </cell>
          <cell r="O87">
            <v>0.67126936026936024</v>
          </cell>
          <cell r="P87">
            <v>21509</v>
          </cell>
          <cell r="Q87">
            <v>4.8280583613916948</v>
          </cell>
        </row>
        <row r="88">
          <cell r="B88" t="str">
            <v>95-96</v>
          </cell>
          <cell r="C88">
            <v>840</v>
          </cell>
          <cell r="D88">
            <v>5050</v>
          </cell>
          <cell r="E88">
            <v>4660.8</v>
          </cell>
          <cell r="F88">
            <v>92.29306930693069</v>
          </cell>
          <cell r="G88">
            <v>73</v>
          </cell>
          <cell r="H88">
            <v>63.16679677335415</v>
          </cell>
          <cell r="I88">
            <v>467.8</v>
          </cell>
          <cell r="J88">
            <v>10.03690353587367</v>
          </cell>
          <cell r="K88">
            <v>840</v>
          </cell>
          <cell r="L88">
            <v>281544</v>
          </cell>
          <cell r="M88">
            <v>3036370</v>
          </cell>
          <cell r="N88">
            <v>3184503</v>
          </cell>
          <cell r="O88">
            <v>0.68325244593202883</v>
          </cell>
          <cell r="P88">
            <v>15143</v>
          </cell>
          <cell r="Q88">
            <v>3.2490130449708206</v>
          </cell>
        </row>
        <row r="89">
          <cell r="A89" t="str">
            <v>EXECUTIVE SUMMARY</v>
          </cell>
          <cell r="B89" t="str">
            <v>96-97</v>
          </cell>
          <cell r="C89">
            <v>840</v>
          </cell>
          <cell r="D89">
            <v>5100</v>
          </cell>
          <cell r="E89">
            <v>4913.1000000000004</v>
          </cell>
          <cell r="F89">
            <v>96.335294117647067</v>
          </cell>
          <cell r="G89">
            <v>76.599999999999994</v>
          </cell>
          <cell r="H89">
            <v>66.768590998043067</v>
          </cell>
          <cell r="I89">
            <v>471.9</v>
          </cell>
          <cell r="J89">
            <v>9.6049337485497954</v>
          </cell>
          <cell r="K89">
            <v>840</v>
          </cell>
          <cell r="L89">
            <v>134441</v>
          </cell>
          <cell r="M89">
            <v>3393898</v>
          </cell>
          <cell r="N89">
            <v>3341407</v>
          </cell>
          <cell r="O89">
            <v>0.68010156520323217</v>
          </cell>
          <cell r="P89">
            <v>17432</v>
          </cell>
          <cell r="Q89">
            <v>3.548065376239034</v>
          </cell>
        </row>
        <row r="90">
          <cell r="A90" t="str">
            <v>91-92 to 95-96</v>
          </cell>
          <cell r="B90" t="str">
            <v>97-98</v>
          </cell>
          <cell r="C90">
            <v>840</v>
          </cell>
          <cell r="D90">
            <v>5100</v>
          </cell>
          <cell r="E90">
            <v>5031.22</v>
          </cell>
          <cell r="F90">
            <v>98.651372549019612</v>
          </cell>
          <cell r="G90">
            <v>76.599999999999994</v>
          </cell>
          <cell r="H90">
            <v>68.373831267666887</v>
          </cell>
          <cell r="I90">
            <v>496.51</v>
          </cell>
          <cell r="J90">
            <v>9.8685805828407425</v>
          </cell>
          <cell r="K90">
            <v>870</v>
          </cell>
          <cell r="L90">
            <v>225761</v>
          </cell>
          <cell r="M90">
            <v>3512855</v>
          </cell>
          <cell r="N90">
            <v>3485001</v>
          </cell>
          <cell r="O90">
            <v>0.69267513644801859</v>
          </cell>
          <cell r="P90">
            <v>12153</v>
          </cell>
          <cell r="Q90">
            <v>2.415517508675828</v>
          </cell>
        </row>
        <row r="91">
          <cell r="A91" t="str">
            <v xml:space="preserve"> HYDEL GENETRATION</v>
          </cell>
          <cell r="B91" t="str">
            <v>98-99</v>
          </cell>
          <cell r="C91">
            <v>840</v>
          </cell>
          <cell r="D91">
            <v>5200</v>
          </cell>
          <cell r="E91">
            <v>5318.17</v>
          </cell>
          <cell r="F91">
            <v>102.27249999999999</v>
          </cell>
          <cell r="G91">
            <v>76.599999999999994</v>
          </cell>
          <cell r="H91">
            <v>72.273456186127419</v>
          </cell>
          <cell r="I91">
            <v>531.6</v>
          </cell>
          <cell r="J91">
            <v>9.9959196490522118</v>
          </cell>
          <cell r="K91">
            <v>840</v>
          </cell>
          <cell r="L91">
            <v>189000</v>
          </cell>
          <cell r="M91">
            <v>4085508</v>
          </cell>
          <cell r="N91">
            <v>4055349</v>
          </cell>
          <cell r="O91">
            <v>0.7625459509568141</v>
          </cell>
          <cell r="P91">
            <v>8875</v>
          </cell>
          <cell r="Q91">
            <v>1.6688071272637015</v>
          </cell>
        </row>
        <row r="92">
          <cell r="A92" t="str">
            <v/>
          </cell>
          <cell r="B92" t="str">
            <v>99-00</v>
          </cell>
          <cell r="C92">
            <v>840</v>
          </cell>
          <cell r="D92">
            <v>5300</v>
          </cell>
          <cell r="E92">
            <v>5017.8999999999996</v>
          </cell>
          <cell r="F92">
            <v>94.677358490566021</v>
          </cell>
          <cell r="G92">
            <v>77.5</v>
          </cell>
          <cell r="H92">
            <v>68</v>
          </cell>
          <cell r="I92">
            <v>488.7</v>
          </cell>
          <cell r="J92">
            <v>9.7391339006357249</v>
          </cell>
          <cell r="K92">
            <v>815</v>
          </cell>
          <cell r="L92">
            <v>77595</v>
          </cell>
          <cell r="M92">
            <v>4123724</v>
          </cell>
          <cell r="N92">
            <v>3941909</v>
          </cell>
          <cell r="O92">
            <v>0.79</v>
          </cell>
          <cell r="P92">
            <v>7229</v>
          </cell>
          <cell r="Q92">
            <v>1.4406424998505352</v>
          </cell>
        </row>
        <row r="93">
          <cell r="A93">
            <v>1</v>
          </cell>
          <cell r="B93" t="str">
            <v>00-01</v>
          </cell>
          <cell r="C93">
            <v>840</v>
          </cell>
          <cell r="D93">
            <v>5450</v>
          </cell>
          <cell r="E93">
            <v>4955.8099999999995</v>
          </cell>
          <cell r="F93">
            <v>90.932293577981639</v>
          </cell>
          <cell r="G93">
            <v>77.48</v>
          </cell>
          <cell r="H93">
            <v>67.349999999999994</v>
          </cell>
          <cell r="I93">
            <v>484.36</v>
          </cell>
          <cell r="J93">
            <v>9.773578890231871</v>
          </cell>
          <cell r="K93">
            <v>820</v>
          </cell>
          <cell r="L93">
            <v>259409</v>
          </cell>
          <cell r="M93">
            <v>3227819</v>
          </cell>
          <cell r="N93">
            <v>3644838</v>
          </cell>
          <cell r="O93">
            <v>0.73499999999999999</v>
          </cell>
          <cell r="P93">
            <v>6706</v>
          </cell>
          <cell r="Q93">
            <v>1.35</v>
          </cell>
        </row>
        <row r="94">
          <cell r="A94" t="str">
            <v>Average last 5 years</v>
          </cell>
          <cell r="B94" t="str">
            <v xml:space="preserve">Target (PLAN )   </v>
          </cell>
          <cell r="C94" t="str">
            <v>MU</v>
          </cell>
          <cell r="D94">
            <v>5230</v>
          </cell>
          <cell r="E94">
            <v>5047.24</v>
          </cell>
          <cell r="F94">
            <v>96.573763747042861</v>
          </cell>
          <cell r="G94">
            <v>76.955999999999989</v>
          </cell>
          <cell r="H94">
            <v>68.553175690367468</v>
          </cell>
          <cell r="I94">
            <v>494.61400000000003</v>
          </cell>
          <cell r="J94">
            <v>9.7964293542620702</v>
          </cell>
          <cell r="K94">
            <v>837</v>
          </cell>
          <cell r="L94">
            <v>177241.2</v>
          </cell>
          <cell r="M94">
            <v>3668760.8</v>
          </cell>
          <cell r="N94">
            <v>3693700.8</v>
          </cell>
          <cell r="O94">
            <v>0.73206453052161291</v>
          </cell>
          <cell r="P94">
            <v>10479</v>
          </cell>
          <cell r="Q94">
            <v>2.0846065024058196</v>
          </cell>
        </row>
        <row r="95">
          <cell r="A95" t="str">
            <v>STATE  LOAD  DESPATCH  CENTRE  M.P.E.B.  JABALPUR</v>
          </cell>
          <cell r="B95" t="str">
            <v>ACHIEVEMENT Percentage of ( 2 )</v>
          </cell>
          <cell r="C95" t="str">
            <v>%</v>
          </cell>
          <cell r="D95">
            <v>74.768492377188025</v>
          </cell>
          <cell r="E95">
            <v>69.277005347593587</v>
          </cell>
          <cell r="F95">
            <v>85.009625668449203</v>
          </cell>
          <cell r="G95">
            <v>116.05466839694657</v>
          </cell>
          <cell r="H95">
            <v>105.23</v>
          </cell>
        </row>
        <row r="96">
          <cell r="A96" t="str">
            <v>AMARKANTAK</v>
          </cell>
          <cell r="B96" t="str">
            <v>Hydel Generation M.P.Share</v>
          </cell>
          <cell r="C96" t="str">
            <v>MU</v>
          </cell>
          <cell r="D96">
            <v>1498.64</v>
          </cell>
          <cell r="E96">
            <v>1511.19</v>
          </cell>
          <cell r="F96">
            <v>1658.26</v>
          </cell>
          <cell r="G96">
            <v>2415.3094620000002</v>
          </cell>
          <cell r="H96">
            <v>2253.15</v>
          </cell>
        </row>
        <row r="97">
          <cell r="A97" t="str">
            <v>STATION NAME</v>
          </cell>
          <cell r="B97" t="str">
            <v>YEAR</v>
          </cell>
          <cell r="C97" t="str">
            <v>CAPACITY</v>
          </cell>
          <cell r="D97" t="str">
            <v>TARGET</v>
          </cell>
          <cell r="E97" t="str">
            <v>ACTUAL GENE.</v>
          </cell>
          <cell r="F97" t="str">
            <v>ACHIEVE-MENT</v>
          </cell>
          <cell r="G97" t="str">
            <v>AVAIL-ABILITY</v>
          </cell>
          <cell r="H97" t="str">
            <v>P.L.F.</v>
          </cell>
          <cell r="I97" t="str">
            <v>AUXILIARY CONSUMPTION</v>
          </cell>
          <cell r="K97" t="str">
            <v>MAXIMUM DEMAND</v>
          </cell>
          <cell r="L97" t="str">
            <v>COAL IN MT</v>
          </cell>
          <cell r="N97" t="str">
            <v>COAL CONSUMED</v>
          </cell>
          <cell r="P97" t="str">
            <v>FUEL OIL CONSUMPTION</v>
          </cell>
        </row>
        <row r="98">
          <cell r="A98">
            <v>6</v>
          </cell>
          <cell r="B98" t="str">
            <v>ACHIEVEMENT Percentage of ( 5 )</v>
          </cell>
          <cell r="C98" t="str">
            <v>MW</v>
          </cell>
          <cell r="D98" t="str">
            <v>MKwh</v>
          </cell>
          <cell r="E98" t="str">
            <v>MKwh</v>
          </cell>
          <cell r="F98" t="str">
            <v>%</v>
          </cell>
          <cell r="G98" t="str">
            <v>%</v>
          </cell>
          <cell r="H98" t="str">
            <v>%</v>
          </cell>
          <cell r="I98" t="str">
            <v>MKwh</v>
          </cell>
          <cell r="J98" t="str">
            <v>%</v>
          </cell>
          <cell r="K98" t="str">
            <v>MW</v>
          </cell>
          <cell r="L98" t="str">
            <v>OP.STOCK</v>
          </cell>
          <cell r="M98" t="str">
            <v>RECIEPT</v>
          </cell>
          <cell r="N98" t="str">
            <v>MT</v>
          </cell>
          <cell r="O98" t="str">
            <v>Kg/kWH</v>
          </cell>
          <cell r="P98" t="str">
            <v>KL</v>
          </cell>
          <cell r="Q98" t="str">
            <v>ml/KWH</v>
          </cell>
        </row>
        <row r="99">
          <cell r="A99" t="str">
            <v>AMARKANTAK I</v>
          </cell>
          <cell r="B99" t="str">
            <v>88-89</v>
          </cell>
          <cell r="C99">
            <v>60</v>
          </cell>
          <cell r="D99">
            <v>300</v>
          </cell>
          <cell r="E99">
            <v>375.32</v>
          </cell>
          <cell r="F99">
            <v>125.10666666666667</v>
          </cell>
          <cell r="G99">
            <v>87.49</v>
          </cell>
          <cell r="H99">
            <v>71.407914764079152</v>
          </cell>
          <cell r="I99" t="str">
            <v/>
          </cell>
          <cell r="J99">
            <v>0</v>
          </cell>
          <cell r="K99">
            <v>61</v>
          </cell>
          <cell r="N99">
            <v>252980</v>
          </cell>
          <cell r="O99">
            <v>0.6740381541084941</v>
          </cell>
          <cell r="P99">
            <v>2143</v>
          </cell>
          <cell r="Q99">
            <v>5.7097943088564422</v>
          </cell>
        </row>
        <row r="100">
          <cell r="A100" t="str">
            <v>a</v>
          </cell>
          <cell r="B100" t="str">
            <v>89-90</v>
          </cell>
          <cell r="C100">
            <v>60</v>
          </cell>
          <cell r="D100">
            <v>330</v>
          </cell>
          <cell r="E100">
            <v>348.29</v>
          </cell>
          <cell r="F100">
            <v>105.54242424242425</v>
          </cell>
          <cell r="G100">
            <v>94.49</v>
          </cell>
          <cell r="H100">
            <v>66.265220700152213</v>
          </cell>
          <cell r="I100" t="str">
            <v/>
          </cell>
          <cell r="J100">
            <v>0</v>
          </cell>
          <cell r="K100">
            <v>60</v>
          </cell>
          <cell r="N100">
            <v>241459</v>
          </cell>
          <cell r="O100">
            <v>0.69326997616928421</v>
          </cell>
          <cell r="P100">
            <v>3121</v>
          </cell>
          <cell r="Q100">
            <v>8.9609233684573191</v>
          </cell>
        </row>
        <row r="101">
          <cell r="A101" t="str">
            <v/>
          </cell>
          <cell r="B101" t="str">
            <v>90-91</v>
          </cell>
          <cell r="C101">
            <v>60</v>
          </cell>
          <cell r="D101">
            <v>350</v>
          </cell>
          <cell r="E101">
            <v>212.54</v>
          </cell>
          <cell r="F101">
            <v>60.725714285714282</v>
          </cell>
          <cell r="G101">
            <v>55.52</v>
          </cell>
          <cell r="H101">
            <v>40.43759512937595</v>
          </cell>
          <cell r="I101">
            <v>21.16</v>
          </cell>
          <cell r="J101">
            <v>9.9557730309588788</v>
          </cell>
          <cell r="K101">
            <v>58</v>
          </cell>
          <cell r="N101">
            <v>159372</v>
          </cell>
          <cell r="O101">
            <v>0.74984473510868543</v>
          </cell>
          <cell r="P101">
            <v>5292</v>
          </cell>
          <cell r="Q101">
            <v>24.898842570810203</v>
          </cell>
        </row>
        <row r="102">
          <cell r="A102" t="str">
            <v>b</v>
          </cell>
          <cell r="B102" t="str">
            <v>91-92</v>
          </cell>
          <cell r="C102">
            <v>60</v>
          </cell>
          <cell r="D102">
            <v>350</v>
          </cell>
          <cell r="E102">
            <v>166.64</v>
          </cell>
          <cell r="F102">
            <v>47.611428571428569</v>
          </cell>
          <cell r="G102">
            <v>42.98</v>
          </cell>
          <cell r="H102">
            <v>31.704718417047182</v>
          </cell>
          <cell r="I102">
            <v>17.46</v>
          </cell>
          <cell r="J102">
            <v>10.477676428228518</v>
          </cell>
          <cell r="K102">
            <v>30</v>
          </cell>
          <cell r="N102">
            <v>126486</v>
          </cell>
          <cell r="O102">
            <v>0.75903744599135858</v>
          </cell>
          <cell r="P102">
            <v>1923</v>
          </cell>
          <cell r="Q102">
            <v>11.539846375420067</v>
          </cell>
        </row>
        <row r="103">
          <cell r="A103" t="str">
            <v/>
          </cell>
          <cell r="B103" t="str">
            <v>92-93</v>
          </cell>
          <cell r="C103">
            <v>60</v>
          </cell>
          <cell r="D103">
            <v>300</v>
          </cell>
          <cell r="E103">
            <v>284.81</v>
          </cell>
          <cell r="F103">
            <v>94.936666666666667</v>
          </cell>
          <cell r="G103">
            <v>87.9</v>
          </cell>
          <cell r="H103">
            <v>54.965647676393395</v>
          </cell>
          <cell r="I103">
            <v>29.54</v>
          </cell>
          <cell r="J103">
            <v>10.371826831923036</v>
          </cell>
          <cell r="K103">
            <v>50</v>
          </cell>
          <cell r="N103">
            <v>205036</v>
          </cell>
          <cell r="O103">
            <v>0.71990449773533227</v>
          </cell>
          <cell r="P103">
            <v>3864</v>
          </cell>
          <cell r="Q103">
            <v>13.566939363084161</v>
          </cell>
        </row>
        <row r="104">
          <cell r="A104" t="str">
            <v>c</v>
          </cell>
          <cell r="B104" t="str">
            <v>93-94</v>
          </cell>
          <cell r="C104">
            <v>50</v>
          </cell>
          <cell r="D104">
            <v>300</v>
          </cell>
          <cell r="E104">
            <v>304.72899999999998</v>
          </cell>
          <cell r="F104">
            <v>101.57633333333332</v>
          </cell>
          <cell r="G104">
            <v>92.043342465753426</v>
          </cell>
          <cell r="H104">
            <v>69.572831050228316</v>
          </cell>
          <cell r="I104">
            <v>32.345314999999999</v>
          </cell>
          <cell r="J104">
            <v>10.614452513544823</v>
          </cell>
          <cell r="K104">
            <v>50</v>
          </cell>
          <cell r="N104">
            <v>211815.05</v>
          </cell>
          <cell r="O104">
            <v>0.69509318115440277</v>
          </cell>
          <cell r="P104">
            <v>3308.25</v>
          </cell>
          <cell r="Q104">
            <v>10.856367460924297</v>
          </cell>
        </row>
        <row r="105">
          <cell r="A105" t="str">
            <v/>
          </cell>
          <cell r="B105" t="str">
            <v>94-95</v>
          </cell>
          <cell r="C105">
            <v>50</v>
          </cell>
          <cell r="D105">
            <v>300</v>
          </cell>
          <cell r="E105">
            <v>304.39999999999998</v>
          </cell>
          <cell r="F105">
            <v>101.46666666666665</v>
          </cell>
          <cell r="G105">
            <v>89.8</v>
          </cell>
          <cell r="H105">
            <v>69.49771689497716</v>
          </cell>
          <cell r="I105">
            <v>31.2</v>
          </cell>
          <cell r="J105">
            <v>10.249671484888305</v>
          </cell>
          <cell r="K105">
            <v>50</v>
          </cell>
          <cell r="N105">
            <v>214826</v>
          </cell>
          <cell r="O105">
            <v>0.70573587385019709</v>
          </cell>
          <cell r="P105">
            <v>5006</v>
          </cell>
          <cell r="Q105">
            <v>16.445466491458607</v>
          </cell>
        </row>
        <row r="106">
          <cell r="A106" t="str">
            <v>d</v>
          </cell>
          <cell r="B106" t="str">
            <v>95-96</v>
          </cell>
          <cell r="C106">
            <v>50</v>
          </cell>
          <cell r="D106">
            <v>300</v>
          </cell>
          <cell r="E106">
            <v>294.39999999999998</v>
          </cell>
          <cell r="F106">
            <v>98.133333333333326</v>
          </cell>
          <cell r="G106">
            <v>90.6</v>
          </cell>
          <cell r="H106">
            <v>67.030965391621123</v>
          </cell>
          <cell r="I106">
            <v>32.299999999999997</v>
          </cell>
          <cell r="J106">
            <v>10.971467391304348</v>
          </cell>
          <cell r="K106">
            <v>50</v>
          </cell>
          <cell r="N106">
            <v>204359</v>
          </cell>
          <cell r="O106">
            <v>0.69415421195652172</v>
          </cell>
          <cell r="P106">
            <v>2743</v>
          </cell>
          <cell r="Q106">
            <v>9.3172554347826093</v>
          </cell>
        </row>
        <row r="107">
          <cell r="A107" t="str">
            <v/>
          </cell>
          <cell r="B107" t="str">
            <v>96-97</v>
          </cell>
          <cell r="C107">
            <v>50</v>
          </cell>
          <cell r="D107">
            <v>300</v>
          </cell>
          <cell r="E107">
            <v>258.89999999999998</v>
          </cell>
          <cell r="F107">
            <v>86.299999999999983</v>
          </cell>
          <cell r="G107">
            <v>85.6</v>
          </cell>
          <cell r="H107">
            <v>59.10958904109588</v>
          </cell>
          <cell r="I107">
            <v>29</v>
          </cell>
          <cell r="J107">
            <v>11.201235998455003</v>
          </cell>
          <cell r="K107">
            <v>49</v>
          </cell>
          <cell r="N107">
            <v>177922</v>
          </cell>
          <cell r="O107">
            <v>0.68722286597141757</v>
          </cell>
          <cell r="P107">
            <v>2063</v>
          </cell>
          <cell r="Q107">
            <v>7.9683275395905762</v>
          </cell>
        </row>
        <row r="108">
          <cell r="A108" t="str">
            <v>e</v>
          </cell>
          <cell r="B108" t="str">
            <v>97-98</v>
          </cell>
          <cell r="C108">
            <v>50</v>
          </cell>
          <cell r="D108">
            <v>300</v>
          </cell>
          <cell r="E108">
            <v>251.97</v>
          </cell>
          <cell r="F108">
            <v>83.99</v>
          </cell>
          <cell r="G108">
            <v>87.6</v>
          </cell>
          <cell r="H108">
            <v>57.527397260273972</v>
          </cell>
          <cell r="I108">
            <v>30.628</v>
          </cell>
          <cell r="J108">
            <v>12.155415327221496</v>
          </cell>
          <cell r="K108">
            <v>50</v>
          </cell>
          <cell r="N108">
            <v>174156</v>
          </cell>
          <cell r="O108">
            <v>0.69117752113346831</v>
          </cell>
          <cell r="P108">
            <v>2350</v>
          </cell>
          <cell r="Q108">
            <v>9.3265071238639514</v>
          </cell>
        </row>
        <row r="109">
          <cell r="A109" t="str">
            <v/>
          </cell>
          <cell r="B109" t="str">
            <v>98-99</v>
          </cell>
          <cell r="C109">
            <v>50</v>
          </cell>
          <cell r="D109">
            <v>300</v>
          </cell>
          <cell r="E109">
            <v>202.17</v>
          </cell>
          <cell r="F109">
            <v>67.39</v>
          </cell>
          <cell r="G109">
            <v>76</v>
          </cell>
          <cell r="H109">
            <v>46.157534246575345</v>
          </cell>
          <cell r="I109">
            <v>25.5</v>
          </cell>
          <cell r="J109">
            <v>12.613147351239057</v>
          </cell>
          <cell r="K109">
            <v>49</v>
          </cell>
          <cell r="N109">
            <v>135455</v>
          </cell>
          <cell r="O109">
            <v>0.67000544096552406</v>
          </cell>
          <cell r="P109">
            <v>2779</v>
          </cell>
          <cell r="Q109">
            <v>13.745857446703271</v>
          </cell>
        </row>
        <row r="110">
          <cell r="A110" t="str">
            <v>f</v>
          </cell>
          <cell r="B110" t="str">
            <v>99-00</v>
          </cell>
          <cell r="C110">
            <v>50</v>
          </cell>
          <cell r="D110">
            <v>250</v>
          </cell>
          <cell r="E110">
            <v>248.2</v>
          </cell>
          <cell r="F110">
            <v>98.9</v>
          </cell>
          <cell r="G110">
            <v>86.2</v>
          </cell>
          <cell r="H110">
            <v>56.5</v>
          </cell>
          <cell r="I110">
            <v>29.3</v>
          </cell>
          <cell r="J110">
            <v>11.804995970991136</v>
          </cell>
          <cell r="K110">
            <v>50</v>
          </cell>
          <cell r="N110">
            <v>170257</v>
          </cell>
          <cell r="O110">
            <v>0.68596696212731667</v>
          </cell>
          <cell r="P110">
            <v>1599</v>
          </cell>
          <cell r="Q110">
            <v>6.4423851732473816</v>
          </cell>
        </row>
        <row r="111">
          <cell r="A111" t="str">
            <v/>
          </cell>
          <cell r="B111" t="str">
            <v>00-01</v>
          </cell>
          <cell r="C111">
            <v>50</v>
          </cell>
          <cell r="D111">
            <v>250</v>
          </cell>
          <cell r="E111">
            <v>180.96</v>
          </cell>
          <cell r="F111">
            <v>71.81</v>
          </cell>
          <cell r="G111">
            <v>64.22</v>
          </cell>
          <cell r="H111">
            <v>41.31</v>
          </cell>
          <cell r="I111">
            <v>23.72</v>
          </cell>
          <cell r="J111">
            <v>13.1078691423519</v>
          </cell>
          <cell r="K111">
            <v>49</v>
          </cell>
          <cell r="N111">
            <v>131657</v>
          </cell>
          <cell r="O111">
            <v>0.72754752431476566</v>
          </cell>
          <cell r="P111">
            <v>2944</v>
          </cell>
          <cell r="Q111">
            <v>16.268788682581786</v>
          </cell>
        </row>
        <row r="112">
          <cell r="A112" t="str">
            <v>Average last 5 years</v>
          </cell>
          <cell r="B112" t="str">
            <v xml:space="preserve">RAJGHAT     MDDL    </v>
          </cell>
          <cell r="C112" t="str">
            <v>M</v>
          </cell>
          <cell r="D112">
            <v>280</v>
          </cell>
          <cell r="E112">
            <v>228.44</v>
          </cell>
          <cell r="F112">
            <v>81.677999999999983</v>
          </cell>
          <cell r="G112">
            <v>79.924000000000007</v>
          </cell>
          <cell r="H112">
            <v>52.120904109589034</v>
          </cell>
          <cell r="I112">
            <v>27.6296</v>
          </cell>
          <cell r="J112">
            <v>12.176532758051719</v>
          </cell>
          <cell r="K112">
            <v>49.4</v>
          </cell>
          <cell r="N112">
            <v>157889.4</v>
          </cell>
          <cell r="O112">
            <v>0.69238406290249854</v>
          </cell>
          <cell r="P112">
            <v>2347</v>
          </cell>
          <cell r="Q112">
            <v>10.750373193197394</v>
          </cell>
        </row>
        <row r="113">
          <cell r="A113" t="str">
            <v>AMARKANTAK II</v>
          </cell>
          <cell r="B113" t="str">
            <v>88-89</v>
          </cell>
          <cell r="C113">
            <v>240</v>
          </cell>
          <cell r="D113">
            <v>1250</v>
          </cell>
          <cell r="E113">
            <v>1209.6600000000001</v>
          </cell>
          <cell r="F113">
            <v>96.772800000000018</v>
          </cell>
          <cell r="G113">
            <v>78.19</v>
          </cell>
          <cell r="H113">
            <v>57.537100456621012</v>
          </cell>
          <cell r="I113" t="str">
            <v/>
          </cell>
          <cell r="J113">
            <v>0</v>
          </cell>
          <cell r="K113">
            <v>230</v>
          </cell>
          <cell r="N113">
            <v>908200</v>
          </cell>
          <cell r="O113">
            <v>0.75078947803515039</v>
          </cell>
          <cell r="P113">
            <v>9857</v>
          </cell>
          <cell r="Q113">
            <v>8.1485706727510205</v>
          </cell>
        </row>
        <row r="114">
          <cell r="A114" t="str">
            <v/>
          </cell>
          <cell r="B114" t="str">
            <v>89-90</v>
          </cell>
          <cell r="C114">
            <v>240</v>
          </cell>
          <cell r="D114">
            <v>1310</v>
          </cell>
          <cell r="E114">
            <v>988.66</v>
          </cell>
          <cell r="F114">
            <v>75.470229007633591</v>
          </cell>
          <cell r="G114">
            <v>69.31</v>
          </cell>
          <cell r="H114">
            <v>47.025304414003045</v>
          </cell>
          <cell r="I114">
            <v>103</v>
          </cell>
          <cell r="J114">
            <v>10.418141727186294</v>
          </cell>
          <cell r="K114">
            <v>200</v>
          </cell>
          <cell r="N114">
            <v>755851</v>
          </cell>
          <cell r="O114">
            <v>0.76452066433354238</v>
          </cell>
          <cell r="P114">
            <v>11664</v>
          </cell>
          <cell r="Q114">
            <v>11.797786903485527</v>
          </cell>
        </row>
        <row r="115">
          <cell r="A115">
            <v>1</v>
          </cell>
          <cell r="B115" t="str">
            <v>90-91</v>
          </cell>
          <cell r="C115">
            <v>240</v>
          </cell>
          <cell r="D115">
            <v>1250</v>
          </cell>
          <cell r="E115">
            <v>791.39</v>
          </cell>
          <cell r="F115">
            <v>63.311199999999999</v>
          </cell>
          <cell r="G115">
            <v>55.96</v>
          </cell>
          <cell r="H115">
            <v>37.642218417047182</v>
          </cell>
          <cell r="I115">
            <v>87.17</v>
          </cell>
          <cell r="J115">
            <v>11.014796750022112</v>
          </cell>
          <cell r="K115">
            <v>190</v>
          </cell>
          <cell r="N115">
            <v>643580</v>
          </cell>
          <cell r="O115">
            <v>0.81322735945614677</v>
          </cell>
          <cell r="P115">
            <v>10599</v>
          </cell>
          <cell r="Q115">
            <v>13.39289098927204</v>
          </cell>
        </row>
        <row r="116">
          <cell r="A116">
            <v>2</v>
          </cell>
          <cell r="B116" t="str">
            <v>91-92</v>
          </cell>
          <cell r="C116">
            <v>240</v>
          </cell>
          <cell r="D116">
            <v>1200</v>
          </cell>
          <cell r="E116">
            <v>902.14</v>
          </cell>
          <cell r="F116">
            <v>75.178333333333327</v>
          </cell>
          <cell r="G116">
            <v>63.18</v>
          </cell>
          <cell r="H116">
            <v>42.792767152398298</v>
          </cell>
          <cell r="I116">
            <v>96.78</v>
          </cell>
          <cell r="J116">
            <v>10.727824949564368</v>
          </cell>
          <cell r="K116">
            <v>195</v>
          </cell>
          <cell r="N116">
            <v>744899</v>
          </cell>
          <cell r="O116">
            <v>0.82570221916775666</v>
          </cell>
          <cell r="P116">
            <v>13223</v>
          </cell>
          <cell r="Q116">
            <v>14.657370252954086</v>
          </cell>
        </row>
        <row r="117">
          <cell r="A117">
            <v>3</v>
          </cell>
          <cell r="B117" t="str">
            <v>92-93</v>
          </cell>
          <cell r="C117">
            <v>240</v>
          </cell>
          <cell r="D117">
            <v>1200</v>
          </cell>
          <cell r="E117">
            <v>991.24</v>
          </cell>
          <cell r="F117">
            <v>82.603333333333339</v>
          </cell>
          <cell r="G117">
            <v>70.989999999999995</v>
          </cell>
          <cell r="H117">
            <v>47.148021308980212</v>
          </cell>
          <cell r="I117">
            <v>106.47</v>
          </cell>
          <cell r="J117">
            <v>10.741091965618821</v>
          </cell>
          <cell r="K117">
            <v>211</v>
          </cell>
          <cell r="N117">
            <v>797288</v>
          </cell>
          <cell r="O117">
            <v>0.80433396553811387</v>
          </cell>
          <cell r="P117">
            <v>13294</v>
          </cell>
          <cell r="Q117">
            <v>13.411484605141036</v>
          </cell>
        </row>
        <row r="118">
          <cell r="A118" t="str">
            <v>Note :-</v>
          </cell>
          <cell r="B118" t="str">
            <v>93-94</v>
          </cell>
          <cell r="C118">
            <v>240</v>
          </cell>
          <cell r="D118">
            <v>1120</v>
          </cell>
          <cell r="E118">
            <v>1070.5160000000001</v>
          </cell>
          <cell r="F118">
            <v>95.581785714285715</v>
          </cell>
          <cell r="G118">
            <v>70.069999999999993</v>
          </cell>
          <cell r="H118">
            <v>50.918759512937605</v>
          </cell>
          <cell r="I118">
            <v>104.467</v>
          </cell>
          <cell r="J118">
            <v>9.7585650284535674</v>
          </cell>
          <cell r="K118">
            <v>205</v>
          </cell>
          <cell r="N118">
            <v>783385.61</v>
          </cell>
          <cell r="O118">
            <v>0.73178318679963683</v>
          </cell>
          <cell r="P118">
            <v>10814.63</v>
          </cell>
          <cell r="Q118">
            <v>10.10225909748196</v>
          </cell>
        </row>
        <row r="119">
          <cell r="A119" t="str">
            <v>Note :-</v>
          </cell>
          <cell r="B119" t="str">
            <v>94-95</v>
          </cell>
          <cell r="C119">
            <v>240</v>
          </cell>
          <cell r="D119">
            <v>1100</v>
          </cell>
          <cell r="E119">
            <v>1122.9000000000001</v>
          </cell>
          <cell r="F119">
            <v>102.08181818181819</v>
          </cell>
          <cell r="G119">
            <v>76.099999999999994</v>
          </cell>
          <cell r="H119">
            <v>53.410388127853885</v>
          </cell>
          <cell r="I119">
            <v>106.9</v>
          </cell>
          <cell r="J119">
            <v>9.5199928755899901</v>
          </cell>
          <cell r="K119">
            <v>225</v>
          </cell>
          <cell r="N119">
            <v>871239</v>
          </cell>
          <cell r="O119">
            <v>0.7758829815655891</v>
          </cell>
          <cell r="P119">
            <v>12775</v>
          </cell>
          <cell r="Q119">
            <v>11.376792234393088</v>
          </cell>
        </row>
        <row r="120">
          <cell r="A120" t="str">
            <v>EXECUTIVE SUMMARY</v>
          </cell>
          <cell r="B120" t="str">
            <v>95-96</v>
          </cell>
          <cell r="C120">
            <v>240</v>
          </cell>
          <cell r="D120">
            <v>1150</v>
          </cell>
          <cell r="E120">
            <v>958</v>
          </cell>
          <cell r="F120">
            <v>83.304347826086953</v>
          </cell>
          <cell r="G120">
            <v>73.400000000000006</v>
          </cell>
          <cell r="H120">
            <v>45.442471159684274</v>
          </cell>
          <cell r="I120">
            <v>101.8</v>
          </cell>
          <cell r="J120">
            <v>10.626304801670146</v>
          </cell>
          <cell r="K120">
            <v>215</v>
          </cell>
          <cell r="N120">
            <v>742828</v>
          </cell>
          <cell r="O120">
            <v>0.77539457202505224</v>
          </cell>
          <cell r="P120">
            <v>11723</v>
          </cell>
          <cell r="Q120">
            <v>12.236951983298539</v>
          </cell>
        </row>
        <row r="121">
          <cell r="A121" t="str">
            <v>96-97 to 00-01</v>
          </cell>
          <cell r="B121" t="str">
            <v>96-97</v>
          </cell>
          <cell r="C121">
            <v>240</v>
          </cell>
          <cell r="D121">
            <v>1200</v>
          </cell>
          <cell r="E121">
            <v>420.6</v>
          </cell>
          <cell r="F121">
            <v>35.049999999999997</v>
          </cell>
          <cell r="G121">
            <v>29.8</v>
          </cell>
          <cell r="H121">
            <v>20.005707762557076</v>
          </cell>
          <cell r="I121">
            <v>45.2</v>
          </cell>
          <cell r="J121">
            <v>10.746552543984784</v>
          </cell>
          <cell r="K121">
            <v>105</v>
          </cell>
          <cell r="N121">
            <v>321549</v>
          </cell>
          <cell r="O121">
            <v>0.76450071326676172</v>
          </cell>
          <cell r="P121">
            <v>3942</v>
          </cell>
          <cell r="Q121">
            <v>9.3723252496433656</v>
          </cell>
        </row>
        <row r="122">
          <cell r="A122" t="str">
            <v xml:space="preserve"> HYDEL GENETRATION</v>
          </cell>
          <cell r="B122" t="str">
            <v>97-98</v>
          </cell>
          <cell r="C122">
            <v>240</v>
          </cell>
          <cell r="D122">
            <v>1000</v>
          </cell>
          <cell r="E122">
            <v>526.26</v>
          </cell>
          <cell r="F122">
            <v>52.625999999999998</v>
          </cell>
          <cell r="G122">
            <v>31.9</v>
          </cell>
          <cell r="H122">
            <v>25.031392694063928</v>
          </cell>
          <cell r="I122">
            <v>49.438000000000002</v>
          </cell>
          <cell r="J122">
            <v>9.39421578687341</v>
          </cell>
          <cell r="K122">
            <v>220</v>
          </cell>
          <cell r="N122">
            <v>385051</v>
          </cell>
          <cell r="O122">
            <v>0.73167445749249416</v>
          </cell>
          <cell r="P122">
            <v>3240</v>
          </cell>
          <cell r="Q122">
            <v>6.1566526051761485</v>
          </cell>
        </row>
        <row r="123">
          <cell r="A123" t="str">
            <v/>
          </cell>
          <cell r="B123" t="str">
            <v>98-99</v>
          </cell>
          <cell r="C123">
            <v>240</v>
          </cell>
          <cell r="D123">
            <v>1200</v>
          </cell>
          <cell r="E123">
            <v>997.7</v>
          </cell>
          <cell r="F123">
            <v>83.141666666666666</v>
          </cell>
          <cell r="G123">
            <v>58.8</v>
          </cell>
          <cell r="H123">
            <v>47.455289193302889</v>
          </cell>
          <cell r="I123">
            <v>97.4</v>
          </cell>
          <cell r="J123">
            <v>9.7624536433797733</v>
          </cell>
          <cell r="K123">
            <v>220</v>
          </cell>
          <cell r="N123">
            <v>652165</v>
          </cell>
          <cell r="O123">
            <v>0.65366843740603386</v>
          </cell>
          <cell r="P123">
            <v>3605</v>
          </cell>
          <cell r="Q123">
            <v>3.6133106144131499</v>
          </cell>
        </row>
        <row r="124">
          <cell r="A124">
            <v>1</v>
          </cell>
          <cell r="B124" t="str">
            <v>99-00</v>
          </cell>
          <cell r="C124">
            <v>240</v>
          </cell>
          <cell r="D124">
            <v>900</v>
          </cell>
          <cell r="E124">
            <v>1048.8</v>
          </cell>
          <cell r="F124">
            <v>87.4</v>
          </cell>
          <cell r="G124">
            <v>65.099999999999994</v>
          </cell>
          <cell r="H124">
            <v>49.7</v>
          </cell>
          <cell r="I124">
            <v>105.9</v>
          </cell>
          <cell r="J124">
            <v>10.09725400457666</v>
          </cell>
          <cell r="K124">
            <v>200</v>
          </cell>
          <cell r="N124">
            <v>674871</v>
          </cell>
          <cell r="O124">
            <v>0.64346967963386725</v>
          </cell>
          <cell r="P124">
            <v>3020</v>
          </cell>
          <cell r="Q124">
            <v>2.8794813119755913</v>
          </cell>
        </row>
        <row r="125">
          <cell r="A125">
            <v>2</v>
          </cell>
          <cell r="B125" t="str">
            <v>00-01</v>
          </cell>
          <cell r="C125">
            <v>240</v>
          </cell>
          <cell r="D125">
            <v>1150</v>
          </cell>
          <cell r="E125">
            <v>968.97</v>
          </cell>
          <cell r="F125">
            <v>84.19</v>
          </cell>
          <cell r="G125">
            <v>62.4</v>
          </cell>
          <cell r="H125">
            <v>46.09</v>
          </cell>
          <cell r="I125">
            <v>95.83</v>
          </cell>
          <cell r="J125">
            <v>9.8898830717153263</v>
          </cell>
          <cell r="K125">
            <v>200</v>
          </cell>
          <cell r="N125">
            <v>723885</v>
          </cell>
          <cell r="O125">
            <v>0.74706647264621195</v>
          </cell>
          <cell r="P125">
            <v>5474</v>
          </cell>
          <cell r="Q125">
            <v>5.6492977078753723</v>
          </cell>
        </row>
        <row r="126">
          <cell r="A126" t="str">
            <v>Average last 5 years</v>
          </cell>
          <cell r="B126" t="str">
            <v>ACHIEVEMENT Percentage of ( 2 )</v>
          </cell>
          <cell r="C126" t="str">
            <v>%</v>
          </cell>
          <cell r="D126">
            <v>1090</v>
          </cell>
          <cell r="E126">
            <v>792.46600000000001</v>
          </cell>
          <cell r="F126">
            <v>68.481533333333331</v>
          </cell>
          <cell r="G126">
            <v>49.6</v>
          </cell>
          <cell r="H126">
            <v>37.656477929984774</v>
          </cell>
          <cell r="I126">
            <v>78.753599999999992</v>
          </cell>
          <cell r="J126">
            <v>9.9780718101059911</v>
          </cell>
          <cell r="K126">
            <v>189</v>
          </cell>
          <cell r="N126">
            <v>551504.19999999995</v>
          </cell>
          <cell r="O126">
            <v>0.70807595208907392</v>
          </cell>
          <cell r="P126">
            <v>3856.2</v>
          </cell>
          <cell r="Q126">
            <v>5.5342134978167259</v>
          </cell>
        </row>
        <row r="127">
          <cell r="A127" t="str">
            <v>AMARKANTAK</v>
          </cell>
          <cell r="B127" t="str">
            <v>88-89</v>
          </cell>
          <cell r="C127">
            <v>300</v>
          </cell>
          <cell r="D127">
            <v>1550</v>
          </cell>
          <cell r="E127">
            <v>1584.98</v>
          </cell>
          <cell r="F127">
            <v>102.25677419354838</v>
          </cell>
          <cell r="G127">
            <v>80.05</v>
          </cell>
          <cell r="H127">
            <v>60.31126331811263</v>
          </cell>
          <cell r="I127">
            <v>0</v>
          </cell>
          <cell r="J127">
            <v>0</v>
          </cell>
          <cell r="K127" t="str">
            <v/>
          </cell>
          <cell r="L127" t="str">
            <v/>
          </cell>
          <cell r="M127" t="str">
            <v/>
          </cell>
          <cell r="N127">
            <v>1161180</v>
          </cell>
          <cell r="O127">
            <v>0.73261492258577399</v>
          </cell>
          <cell r="P127">
            <v>12000</v>
          </cell>
          <cell r="Q127">
            <v>7.57107345203094</v>
          </cell>
        </row>
        <row r="128">
          <cell r="A128">
            <v>5</v>
          </cell>
          <cell r="B128" t="str">
            <v>89-90</v>
          </cell>
          <cell r="C128">
            <v>300</v>
          </cell>
          <cell r="D128">
            <v>1640</v>
          </cell>
          <cell r="E128">
            <v>1336.95</v>
          </cell>
          <cell r="F128">
            <v>81.521341463414629</v>
          </cell>
          <cell r="G128">
            <v>74.346000000000004</v>
          </cell>
          <cell r="H128">
            <v>50.873287671232873</v>
          </cell>
          <cell r="I128">
            <v>103</v>
          </cell>
          <cell r="J128">
            <v>7.7041026216388042</v>
          </cell>
          <cell r="K128" t="str">
            <v/>
          </cell>
          <cell r="L128">
            <v>31115</v>
          </cell>
          <cell r="M128">
            <v>1015605</v>
          </cell>
          <cell r="N128">
            <v>997310</v>
          </cell>
          <cell r="O128">
            <v>0.74595908597928118</v>
          </cell>
          <cell r="P128">
            <v>14785</v>
          </cell>
          <cell r="Q128">
            <v>11.0587531321291</v>
          </cell>
        </row>
        <row r="129">
          <cell r="A129">
            <v>6</v>
          </cell>
          <cell r="B129" t="str">
            <v>90-91</v>
          </cell>
          <cell r="C129">
            <v>300</v>
          </cell>
          <cell r="D129">
            <v>1600</v>
          </cell>
          <cell r="E129">
            <v>1003.93</v>
          </cell>
          <cell r="F129">
            <v>62.745624999999997</v>
          </cell>
          <cell r="G129">
            <v>55.871999999999993</v>
          </cell>
          <cell r="H129">
            <v>38.201293759512936</v>
          </cell>
          <cell r="I129">
            <v>108.33</v>
          </cell>
          <cell r="J129">
            <v>10.790592969629357</v>
          </cell>
          <cell r="K129" t="str">
            <v/>
          </cell>
          <cell r="L129">
            <v>47723</v>
          </cell>
          <cell r="M129">
            <v>791141</v>
          </cell>
          <cell r="N129">
            <v>802952</v>
          </cell>
          <cell r="O129">
            <v>0.7998087516061877</v>
          </cell>
          <cell r="P129">
            <v>15891</v>
          </cell>
          <cell r="Q129">
            <v>15.828792844122599</v>
          </cell>
        </row>
        <row r="130">
          <cell r="A130">
            <v>7</v>
          </cell>
          <cell r="B130" t="str">
            <v>91-92</v>
          </cell>
          <cell r="C130">
            <v>300</v>
          </cell>
          <cell r="D130">
            <v>1550</v>
          </cell>
          <cell r="E130">
            <v>1068.78</v>
          </cell>
          <cell r="F130">
            <v>68.953548387096774</v>
          </cell>
          <cell r="G130">
            <v>59.14</v>
          </cell>
          <cell r="H130">
            <v>40.557832422586522</v>
          </cell>
          <cell r="I130">
            <v>114.24000000000001</v>
          </cell>
          <cell r="J130">
            <v>10.688822769887162</v>
          </cell>
          <cell r="K130" t="str">
            <v/>
          </cell>
          <cell r="L130">
            <v>51627</v>
          </cell>
          <cell r="M130">
            <v>828867</v>
          </cell>
          <cell r="N130">
            <v>871385</v>
          </cell>
          <cell r="O130">
            <v>0.81530810831041001</v>
          </cell>
          <cell r="P130">
            <v>15146</v>
          </cell>
          <cell r="Q130">
            <v>14.171298115608451</v>
          </cell>
        </row>
        <row r="131">
          <cell r="A131" t="str">
            <v>a</v>
          </cell>
          <cell r="B131" t="str">
            <v>92-93</v>
          </cell>
          <cell r="C131">
            <v>300</v>
          </cell>
          <cell r="D131">
            <v>1500</v>
          </cell>
          <cell r="E131">
            <v>1276.05</v>
          </cell>
          <cell r="F131">
            <v>85.07</v>
          </cell>
          <cell r="G131">
            <v>74.372</v>
          </cell>
          <cell r="H131">
            <v>48.693790640168515</v>
          </cell>
          <cell r="I131">
            <v>136.01</v>
          </cell>
          <cell r="J131">
            <v>10.65867324948082</v>
          </cell>
          <cell r="K131" t="str">
            <v/>
          </cell>
          <cell r="L131">
            <v>3954</v>
          </cell>
          <cell r="M131">
            <v>1008841</v>
          </cell>
          <cell r="N131">
            <v>1002324</v>
          </cell>
          <cell r="O131">
            <v>0.78548959680263308</v>
          </cell>
          <cell r="P131">
            <v>17158</v>
          </cell>
          <cell r="Q131">
            <v>13.446181575957056</v>
          </cell>
        </row>
        <row r="132">
          <cell r="A132" t="str">
            <v/>
          </cell>
          <cell r="B132" t="str">
            <v>93-94</v>
          </cell>
          <cell r="C132">
            <v>290</v>
          </cell>
          <cell r="D132">
            <v>1420</v>
          </cell>
          <cell r="E132">
            <v>1375.2450000000001</v>
          </cell>
          <cell r="F132">
            <v>96.848239436619721</v>
          </cell>
          <cell r="G132">
            <v>73.858507321681628</v>
          </cell>
          <cell r="H132">
            <v>54.134978743504959</v>
          </cell>
          <cell r="I132">
            <v>136.81231500000001</v>
          </cell>
          <cell r="J132">
            <v>9.9482139546044532</v>
          </cell>
          <cell r="K132" t="str">
            <v/>
          </cell>
          <cell r="L132">
            <v>10262</v>
          </cell>
          <cell r="M132">
            <v>1014037</v>
          </cell>
          <cell r="N132">
            <v>995200.65999999992</v>
          </cell>
          <cell r="O132">
            <v>0.72365335631105709</v>
          </cell>
          <cell r="P132">
            <v>14122.88</v>
          </cell>
          <cell r="Q132">
            <v>10.269355642085591</v>
          </cell>
        </row>
        <row r="133">
          <cell r="A133" t="str">
            <v>b</v>
          </cell>
          <cell r="B133" t="str">
            <v>94-95</v>
          </cell>
          <cell r="C133">
            <v>290</v>
          </cell>
          <cell r="D133">
            <v>1400</v>
          </cell>
          <cell r="E133">
            <v>1427.3000000000002</v>
          </cell>
          <cell r="F133">
            <v>101.95000000000002</v>
          </cell>
          <cell r="G133">
            <v>78.462068965517247</v>
          </cell>
          <cell r="H133">
            <v>56.030557125808691</v>
          </cell>
          <cell r="I133">
            <v>138.1</v>
          </cell>
          <cell r="J133">
            <v>9.6756112940517056</v>
          </cell>
          <cell r="K133" t="str">
            <v/>
          </cell>
          <cell r="L133">
            <v>41415</v>
          </cell>
          <cell r="M133">
            <v>1102016</v>
          </cell>
          <cell r="N133">
            <v>1086065</v>
          </cell>
          <cell r="O133">
            <v>0.76092272122188731</v>
          </cell>
          <cell r="P133">
            <v>17781</v>
          </cell>
          <cell r="Q133">
            <v>12.457787430813422</v>
          </cell>
        </row>
        <row r="134">
          <cell r="A134" t="str">
            <v/>
          </cell>
          <cell r="B134" t="str">
            <v>95-96</v>
          </cell>
          <cell r="C134">
            <v>290</v>
          </cell>
          <cell r="D134">
            <v>1450</v>
          </cell>
          <cell r="E134">
            <v>1252.4000000000001</v>
          </cell>
          <cell r="F134">
            <v>86.372413793103462</v>
          </cell>
          <cell r="G134">
            <v>76.365517241379308</v>
          </cell>
          <cell r="H134">
            <v>49.299322941269097</v>
          </cell>
          <cell r="I134">
            <v>134.1</v>
          </cell>
          <cell r="J134">
            <v>10.707441711913127</v>
          </cell>
          <cell r="K134">
            <v>245</v>
          </cell>
          <cell r="L134">
            <v>58749</v>
          </cell>
          <cell r="M134">
            <v>972440</v>
          </cell>
          <cell r="N134">
            <v>947187</v>
          </cell>
          <cell r="O134">
            <v>0.7562975087831364</v>
          </cell>
          <cell r="P134">
            <v>14466</v>
          </cell>
          <cell r="Q134">
            <v>11.550622804215905</v>
          </cell>
        </row>
        <row r="135">
          <cell r="A135" t="str">
            <v>c</v>
          </cell>
          <cell r="B135" t="str">
            <v>96-97</v>
          </cell>
          <cell r="C135">
            <v>290</v>
          </cell>
          <cell r="D135">
            <v>1500</v>
          </cell>
          <cell r="E135">
            <v>679.5</v>
          </cell>
          <cell r="F135">
            <v>45.3</v>
          </cell>
          <cell r="G135">
            <v>39.420689655172417</v>
          </cell>
          <cell r="H135">
            <v>26.747756258856874</v>
          </cell>
          <cell r="I135">
            <v>74.2</v>
          </cell>
          <cell r="J135">
            <v>10.919793966151582</v>
          </cell>
          <cell r="K135">
            <v>245</v>
          </cell>
          <cell r="L135">
            <v>84001</v>
          </cell>
          <cell r="M135">
            <v>471584</v>
          </cell>
          <cell r="N135">
            <v>499471</v>
          </cell>
          <cell r="O135">
            <v>0.73505665930831499</v>
          </cell>
          <cell r="P135">
            <v>6005</v>
          </cell>
          <cell r="Q135">
            <v>8.8373804267844012</v>
          </cell>
        </row>
        <row r="136">
          <cell r="A136" t="str">
            <v/>
          </cell>
          <cell r="B136" t="str">
            <v>97-98</v>
          </cell>
          <cell r="C136">
            <v>290</v>
          </cell>
          <cell r="D136">
            <v>1300</v>
          </cell>
          <cell r="E136">
            <v>778.23</v>
          </cell>
          <cell r="F136">
            <v>59.863846153846154</v>
          </cell>
          <cell r="G136">
            <v>41.50344827586207</v>
          </cell>
          <cell r="H136">
            <v>30.634152102031177</v>
          </cell>
          <cell r="I136">
            <v>80.066000000000003</v>
          </cell>
          <cell r="J136">
            <v>10.288218136026625</v>
          </cell>
          <cell r="K136">
            <v>258</v>
          </cell>
          <cell r="L136">
            <v>58003</v>
          </cell>
          <cell r="M136">
            <v>576062</v>
          </cell>
          <cell r="N136">
            <v>559207</v>
          </cell>
          <cell r="O136">
            <v>0.71856263572465728</v>
          </cell>
          <cell r="P136">
            <v>5590</v>
          </cell>
          <cell r="Q136">
            <v>7.1829664752065581</v>
          </cell>
        </row>
        <row r="137">
          <cell r="A137" t="str">
            <v>d</v>
          </cell>
          <cell r="B137" t="str">
            <v>98-99</v>
          </cell>
          <cell r="C137">
            <v>290</v>
          </cell>
          <cell r="D137">
            <v>1500</v>
          </cell>
          <cell r="E137">
            <v>1199.8700000000001</v>
          </cell>
          <cell r="F137">
            <v>79.991333333333344</v>
          </cell>
          <cell r="G137">
            <v>61.765517241379314</v>
          </cell>
          <cell r="H137">
            <v>47.231538340418837</v>
          </cell>
          <cell r="I137">
            <v>122.9</v>
          </cell>
          <cell r="J137">
            <v>10.242776300765914</v>
          </cell>
          <cell r="K137">
            <v>270</v>
          </cell>
          <cell r="L137">
            <v>100659</v>
          </cell>
          <cell r="M137">
            <v>783861</v>
          </cell>
          <cell r="N137">
            <v>787620</v>
          </cell>
          <cell r="O137">
            <v>0.65642111228716427</v>
          </cell>
          <cell r="P137">
            <v>6384</v>
          </cell>
          <cell r="Q137">
            <v>5.3205763957762082</v>
          </cell>
        </row>
        <row r="138">
          <cell r="A138" t="str">
            <v/>
          </cell>
          <cell r="B138" t="str">
            <v>99-00</v>
          </cell>
          <cell r="C138">
            <v>290</v>
          </cell>
          <cell r="D138">
            <v>1150</v>
          </cell>
          <cell r="E138">
            <v>1297</v>
          </cell>
          <cell r="F138">
            <v>112.8</v>
          </cell>
          <cell r="G138">
            <v>68.7</v>
          </cell>
          <cell r="H138">
            <v>50.9</v>
          </cell>
          <cell r="I138">
            <v>135.19999999999999</v>
          </cell>
          <cell r="J138">
            <v>10.424055512721663</v>
          </cell>
          <cell r="K138">
            <v>235</v>
          </cell>
          <cell r="M138">
            <v>875677</v>
          </cell>
          <cell r="N138">
            <v>845128</v>
          </cell>
          <cell r="O138">
            <v>0.65160215882806471</v>
          </cell>
          <cell r="P138">
            <v>4619</v>
          </cell>
          <cell r="Q138">
            <v>3.5612952968388587</v>
          </cell>
        </row>
        <row r="139">
          <cell r="A139" t="str">
            <v>e</v>
          </cell>
          <cell r="B139" t="str">
            <v>00-01</v>
          </cell>
          <cell r="C139">
            <v>290</v>
          </cell>
          <cell r="D139">
            <v>1400</v>
          </cell>
          <cell r="E139">
            <v>1149.93</v>
          </cell>
          <cell r="F139">
            <v>82.14</v>
          </cell>
          <cell r="G139">
            <v>62.71</v>
          </cell>
          <cell r="H139">
            <v>45.27</v>
          </cell>
          <cell r="I139">
            <v>119.56</v>
          </cell>
          <cell r="J139">
            <v>10.397154609411007</v>
          </cell>
          <cell r="K139">
            <v>229</v>
          </cell>
          <cell r="L139">
            <v>106452</v>
          </cell>
          <cell r="M139">
            <v>784705</v>
          </cell>
          <cell r="N139">
            <v>855542</v>
          </cell>
          <cell r="O139">
            <v>0.74399485186054803</v>
          </cell>
          <cell r="P139">
            <v>8418</v>
          </cell>
          <cell r="Q139">
            <v>7.3204455923404028</v>
          </cell>
        </row>
        <row r="140">
          <cell r="A140" t="str">
            <v>Average last 5 years</v>
          </cell>
          <cell r="B140" t="str">
            <v>Energy   Contents   in   MKwh</v>
          </cell>
          <cell r="C140" t="str">
            <v>MU</v>
          </cell>
          <cell r="D140">
            <v>1370</v>
          </cell>
          <cell r="E140">
            <v>1020.9060000000002</v>
          </cell>
          <cell r="F140">
            <v>76.019035897435899</v>
          </cell>
          <cell r="G140">
            <v>54.819931034482764</v>
          </cell>
          <cell r="H140">
            <v>40.15668934026138</v>
          </cell>
          <cell r="I140">
            <v>106.38520000000001</v>
          </cell>
          <cell r="J140">
            <v>10.454399705015359</v>
          </cell>
          <cell r="K140">
            <v>247.4</v>
          </cell>
          <cell r="L140">
            <v>69823</v>
          </cell>
          <cell r="M140">
            <v>698377.8</v>
          </cell>
          <cell r="N140">
            <v>709393.6</v>
          </cell>
          <cell r="O140">
            <v>0.70112748360174992</v>
          </cell>
          <cell r="P140">
            <v>6203.2</v>
          </cell>
          <cell r="Q140">
            <v>6.4445328373892865</v>
          </cell>
        </row>
        <row r="141">
          <cell r="A141" t="str">
            <v>STATE  LOAD  DESPATCH  CENTRE  M.P.E.B.  JABALPUR</v>
          </cell>
          <cell r="B141" t="str">
            <v>HASDEO-BANGO    MDDL    329.79 M</v>
          </cell>
          <cell r="C141" t="str">
            <v>M</v>
          </cell>
          <cell r="D141">
            <v>345</v>
          </cell>
          <cell r="E141">
            <v>355.56</v>
          </cell>
          <cell r="F141">
            <v>334.51</v>
          </cell>
          <cell r="G141">
            <v>344.57</v>
          </cell>
          <cell r="H141">
            <v>345.48</v>
          </cell>
        </row>
        <row r="142">
          <cell r="A142" t="str">
            <v>SATPURA</v>
          </cell>
          <cell r="B142" t="str">
            <v>Energy   Contents   in   MKwh</v>
          </cell>
          <cell r="C142" t="str">
            <v>MU</v>
          </cell>
          <cell r="D142">
            <v>68</v>
          </cell>
          <cell r="E142">
            <v>187.4</v>
          </cell>
          <cell r="F142">
            <v>13.18</v>
          </cell>
          <cell r="G142">
            <v>64.849999999999994</v>
          </cell>
          <cell r="H142">
            <v>71.36</v>
          </cell>
        </row>
        <row r="143">
          <cell r="A143" t="str">
            <v>STATION NAME</v>
          </cell>
          <cell r="B143" t="str">
            <v>YEAR</v>
          </cell>
          <cell r="C143" t="str">
            <v>CAPACITY</v>
          </cell>
          <cell r="D143" t="str">
            <v>TARGET</v>
          </cell>
          <cell r="E143" t="str">
            <v>ACTUAL GENE.</v>
          </cell>
          <cell r="F143" t="str">
            <v>ACHIEVE-MENT</v>
          </cell>
          <cell r="G143" t="str">
            <v>AVAIL-ABILITY</v>
          </cell>
          <cell r="H143" t="str">
            <v>P.L.F.</v>
          </cell>
          <cell r="I143" t="str">
            <v>AUXILIARY CONSUMPTION</v>
          </cell>
          <cell r="K143" t="str">
            <v>MAXIMUM DEMAND</v>
          </cell>
          <cell r="L143" t="str">
            <v>COAL IN MT</v>
          </cell>
          <cell r="N143" t="str">
            <v>COAL CONSUMED</v>
          </cell>
          <cell r="P143" t="str">
            <v>FUEL OIL CONSUMPTION</v>
          </cell>
        </row>
        <row r="144">
          <cell r="A144" t="str">
            <v/>
          </cell>
          <cell r="B144" t="str">
            <v>Energy   Contents   in   MKwh</v>
          </cell>
          <cell r="C144" t="str">
            <v>MW</v>
          </cell>
          <cell r="D144" t="str">
            <v>MKwh</v>
          </cell>
          <cell r="E144" t="str">
            <v>MKwh</v>
          </cell>
          <cell r="F144" t="str">
            <v>%</v>
          </cell>
          <cell r="G144" t="str">
            <v>%</v>
          </cell>
          <cell r="H144" t="str">
            <v>%</v>
          </cell>
          <cell r="I144" t="str">
            <v>MKwh</v>
          </cell>
          <cell r="J144" t="str">
            <v>%</v>
          </cell>
          <cell r="K144" t="str">
            <v>MW</v>
          </cell>
          <cell r="L144" t="str">
            <v>OP.STOCK</v>
          </cell>
          <cell r="M144" t="str">
            <v>RECIEPT</v>
          </cell>
          <cell r="N144" t="str">
            <v>MT</v>
          </cell>
          <cell r="O144" t="str">
            <v>Kg/kWH</v>
          </cell>
          <cell r="P144" t="str">
            <v>KL</v>
          </cell>
          <cell r="Q144" t="str">
            <v>ml/KWH</v>
          </cell>
        </row>
        <row r="145">
          <cell r="A145" t="str">
            <v>SATPURA I</v>
          </cell>
          <cell r="B145" t="str">
            <v>88-89</v>
          </cell>
          <cell r="C145">
            <v>312.5</v>
          </cell>
          <cell r="D145">
            <v>1650</v>
          </cell>
          <cell r="E145">
            <v>1832.28</v>
          </cell>
          <cell r="F145">
            <v>111.04727272727273</v>
          </cell>
          <cell r="G145">
            <v>78.5</v>
          </cell>
          <cell r="H145">
            <v>66.932602739726022</v>
          </cell>
          <cell r="I145" t="str">
            <v/>
          </cell>
          <cell r="J145">
            <v>0</v>
          </cell>
          <cell r="K145">
            <v>312</v>
          </cell>
          <cell r="N145">
            <v>1518619</v>
          </cell>
          <cell r="O145">
            <v>0.82881382758093736</v>
          </cell>
          <cell r="P145">
            <v>25303</v>
          </cell>
          <cell r="Q145">
            <v>13.809570589647871</v>
          </cell>
        </row>
        <row r="146">
          <cell r="A146">
            <v>1</v>
          </cell>
          <cell r="B146" t="str">
            <v>89-90</v>
          </cell>
          <cell r="C146">
            <v>312.5</v>
          </cell>
          <cell r="D146">
            <v>1575</v>
          </cell>
          <cell r="E146">
            <v>1730</v>
          </cell>
          <cell r="F146">
            <v>109.84126984126983</v>
          </cell>
          <cell r="G146">
            <v>77.010000000000005</v>
          </cell>
          <cell r="H146">
            <v>63.196347031963469</v>
          </cell>
          <cell r="I146">
            <v>183</v>
          </cell>
          <cell r="J146">
            <v>10.578034682080926</v>
          </cell>
          <cell r="K146">
            <v>300</v>
          </cell>
          <cell r="N146">
            <v>1355923</v>
          </cell>
          <cell r="O146">
            <v>0.78377052023121385</v>
          </cell>
          <cell r="P146">
            <v>41696</v>
          </cell>
          <cell r="Q146">
            <v>24.101734104046244</v>
          </cell>
        </row>
        <row r="147">
          <cell r="A147">
            <v>2</v>
          </cell>
          <cell r="B147" t="str">
            <v>90-91</v>
          </cell>
          <cell r="C147">
            <v>312.5</v>
          </cell>
          <cell r="D147">
            <v>1700</v>
          </cell>
          <cell r="E147">
            <v>1515.39</v>
          </cell>
          <cell r="F147">
            <v>89.140588235294118</v>
          </cell>
          <cell r="G147">
            <v>72.61</v>
          </cell>
          <cell r="H147">
            <v>55.356712328767124</v>
          </cell>
          <cell r="I147">
            <v>170.39</v>
          </cell>
          <cell r="J147">
            <v>11.243970199090663</v>
          </cell>
          <cell r="K147">
            <v>270</v>
          </cell>
          <cell r="N147">
            <v>1267262</v>
          </cell>
          <cell r="O147">
            <v>0.83626129247256487</v>
          </cell>
          <cell r="P147">
            <v>29278</v>
          </cell>
          <cell r="Q147">
            <v>19.320438962907236</v>
          </cell>
        </row>
        <row r="148">
          <cell r="A148">
            <v>3</v>
          </cell>
          <cell r="B148" t="str">
            <v>91-92</v>
          </cell>
          <cell r="C148">
            <v>312.5</v>
          </cell>
          <cell r="D148">
            <v>1700</v>
          </cell>
          <cell r="E148">
            <v>1385.47</v>
          </cell>
          <cell r="F148">
            <v>81.498235294117649</v>
          </cell>
          <cell r="G148">
            <v>64.790000000000006</v>
          </cell>
          <cell r="H148">
            <v>50.610776255707762</v>
          </cell>
          <cell r="I148">
            <v>149.15</v>
          </cell>
          <cell r="J148">
            <v>10.765299862140646</v>
          </cell>
          <cell r="K148">
            <v>260</v>
          </cell>
          <cell r="N148">
            <v>1231619</v>
          </cell>
          <cell r="O148">
            <v>0.88895392899160575</v>
          </cell>
          <cell r="P148">
            <v>24484</v>
          </cell>
          <cell r="Q148">
            <v>17.67198134928941</v>
          </cell>
        </row>
        <row r="149">
          <cell r="A149" t="str">
            <v>Note :-</v>
          </cell>
          <cell r="B149" t="str">
            <v>92-93</v>
          </cell>
          <cell r="C149">
            <v>312.5</v>
          </cell>
          <cell r="D149">
            <v>1600</v>
          </cell>
          <cell r="E149">
            <v>1538.84</v>
          </cell>
          <cell r="F149">
            <v>96.177499999999995</v>
          </cell>
          <cell r="G149">
            <v>72.41</v>
          </cell>
          <cell r="H149">
            <v>56.213333333333331</v>
          </cell>
          <cell r="I149">
            <v>157.91</v>
          </cell>
          <cell r="J149">
            <v>10.261625640092538</v>
          </cell>
          <cell r="K149">
            <v>305</v>
          </cell>
          <cell r="N149">
            <v>1453111</v>
          </cell>
          <cell r="O149">
            <v>0.94428985469574489</v>
          </cell>
          <cell r="P149">
            <v>28065</v>
          </cell>
          <cell r="Q149">
            <v>18.237763510176496</v>
          </cell>
        </row>
        <row r="150">
          <cell r="A150" t="str">
            <v>Note :-</v>
          </cell>
          <cell r="B150" t="str">
            <v>93-94</v>
          </cell>
          <cell r="C150">
            <v>312.5</v>
          </cell>
          <cell r="D150">
            <v>1500</v>
          </cell>
          <cell r="E150">
            <v>1519.37</v>
          </cell>
          <cell r="F150">
            <v>101.29133333333333</v>
          </cell>
          <cell r="G150">
            <v>72.699726027397261</v>
          </cell>
          <cell r="H150">
            <v>55.502100456621008</v>
          </cell>
          <cell r="I150">
            <v>165.02799999999999</v>
          </cell>
          <cell r="J150">
            <v>10.861607113474664</v>
          </cell>
          <cell r="K150">
            <v>306</v>
          </cell>
          <cell r="N150">
            <v>1405416</v>
          </cell>
          <cell r="O150">
            <v>0.92499917729058756</v>
          </cell>
          <cell r="P150">
            <v>29911.776000000002</v>
          </cell>
          <cell r="Q150">
            <v>19.686959726728844</v>
          </cell>
        </row>
        <row r="151">
          <cell r="B151" t="str">
            <v>94-95</v>
          </cell>
          <cell r="C151">
            <v>312.5</v>
          </cell>
          <cell r="D151">
            <v>1550</v>
          </cell>
          <cell r="E151">
            <v>1497.8</v>
          </cell>
          <cell r="F151">
            <v>96.632258064516122</v>
          </cell>
          <cell r="G151">
            <v>70</v>
          </cell>
          <cell r="H151">
            <v>54.714155251141555</v>
          </cell>
          <cell r="I151">
            <v>161.1</v>
          </cell>
          <cell r="J151">
            <v>10.755775136867406</v>
          </cell>
          <cell r="K151">
            <v>310</v>
          </cell>
          <cell r="L151" t="str">
            <v/>
          </cell>
          <cell r="N151">
            <v>1384902</v>
          </cell>
          <cell r="O151">
            <v>0.92462411536920819</v>
          </cell>
          <cell r="P151">
            <v>20311</v>
          </cell>
          <cell r="Q151">
            <v>13.560555481372681</v>
          </cell>
        </row>
        <row r="152">
          <cell r="B152" t="str">
            <v>95-96</v>
          </cell>
          <cell r="C152">
            <v>312.5</v>
          </cell>
          <cell r="D152">
            <v>1550</v>
          </cell>
          <cell r="E152">
            <v>1814</v>
          </cell>
          <cell r="F152">
            <v>117.03225806451613</v>
          </cell>
          <cell r="G152">
            <v>78.900000000000006</v>
          </cell>
          <cell r="H152">
            <v>66.083788706739526</v>
          </cell>
          <cell r="I152">
            <v>173.2</v>
          </cell>
          <cell r="J152">
            <v>9.5479603087100333</v>
          </cell>
          <cell r="K152">
            <v>313</v>
          </cell>
          <cell r="N152">
            <v>1640420</v>
          </cell>
          <cell r="O152">
            <v>0.90431091510474093</v>
          </cell>
          <cell r="P152">
            <v>17336</v>
          </cell>
          <cell r="Q152">
            <v>9.5567805953693501</v>
          </cell>
        </row>
        <row r="153">
          <cell r="B153" t="str">
            <v>96-97</v>
          </cell>
          <cell r="C153">
            <v>312.5</v>
          </cell>
          <cell r="D153">
            <v>1650</v>
          </cell>
          <cell r="E153">
            <v>1819</v>
          </cell>
          <cell r="F153">
            <v>110.24242424242425</v>
          </cell>
          <cell r="G153">
            <v>78</v>
          </cell>
          <cell r="H153">
            <v>66.447488584474883</v>
          </cell>
          <cell r="I153">
            <v>169</v>
          </cell>
          <cell r="J153">
            <v>9.2908191313908741</v>
          </cell>
          <cell r="K153">
            <v>315</v>
          </cell>
          <cell r="N153">
            <v>1634052</v>
          </cell>
          <cell r="O153">
            <v>0.89832435404068167</v>
          </cell>
          <cell r="P153">
            <v>14501</v>
          </cell>
          <cell r="Q153">
            <v>7.97196261682243</v>
          </cell>
        </row>
        <row r="154">
          <cell r="B154" t="str">
            <v>97-98</v>
          </cell>
          <cell r="C154">
            <v>312.5</v>
          </cell>
          <cell r="D154">
            <v>1800</v>
          </cell>
          <cell r="E154">
            <v>2122.88</v>
          </cell>
          <cell r="F154">
            <v>117.93777777777778</v>
          </cell>
          <cell r="G154">
            <v>85.2</v>
          </cell>
          <cell r="H154">
            <v>77.548127853881283</v>
          </cell>
          <cell r="I154">
            <v>192.33500000000001</v>
          </cell>
          <cell r="J154">
            <v>9.0600976032559544</v>
          </cell>
          <cell r="K154">
            <v>325</v>
          </cell>
          <cell r="N154">
            <v>1889366</v>
          </cell>
          <cell r="O154">
            <v>0.89000131896291834</v>
          </cell>
          <cell r="P154">
            <v>10789</v>
          </cell>
          <cell r="Q154">
            <v>5.0822467591196858</v>
          </cell>
        </row>
        <row r="155">
          <cell r="B155" t="str">
            <v>98-99</v>
          </cell>
          <cell r="C155">
            <v>312.5</v>
          </cell>
          <cell r="D155">
            <v>1700</v>
          </cell>
          <cell r="E155">
            <v>1925.81</v>
          </cell>
          <cell r="F155">
            <v>113.28294117647059</v>
          </cell>
          <cell r="G155">
            <v>78.900000000000006</v>
          </cell>
          <cell r="H155">
            <v>70.349223744292232</v>
          </cell>
          <cell r="I155">
            <v>175.8</v>
          </cell>
          <cell r="J155">
            <v>9.1286263961657692</v>
          </cell>
          <cell r="K155">
            <v>308</v>
          </cell>
          <cell r="N155">
            <v>1687020</v>
          </cell>
          <cell r="O155">
            <v>0.87600542109553903</v>
          </cell>
          <cell r="P155">
            <v>9962</v>
          </cell>
          <cell r="Q155">
            <v>5.1728882911606027</v>
          </cell>
        </row>
        <row r="156">
          <cell r="B156" t="str">
            <v>99-00</v>
          </cell>
          <cell r="C156">
            <v>312.5</v>
          </cell>
          <cell r="D156">
            <v>2050</v>
          </cell>
          <cell r="E156">
            <v>2102.1999999999998</v>
          </cell>
          <cell r="F156">
            <v>102.5</v>
          </cell>
          <cell r="G156">
            <v>80.8</v>
          </cell>
          <cell r="H156">
            <v>76.599999999999994</v>
          </cell>
          <cell r="I156">
            <v>187.6</v>
          </cell>
          <cell r="J156">
            <v>8.9</v>
          </cell>
          <cell r="K156">
            <v>313</v>
          </cell>
          <cell r="N156">
            <v>1663406</v>
          </cell>
          <cell r="O156">
            <v>0.79</v>
          </cell>
          <cell r="P156">
            <v>8205</v>
          </cell>
          <cell r="Q156">
            <v>3.9</v>
          </cell>
        </row>
        <row r="157">
          <cell r="B157" t="str">
            <v>00-01</v>
          </cell>
          <cell r="C157">
            <v>312.5</v>
          </cell>
          <cell r="D157">
            <v>1950</v>
          </cell>
          <cell r="E157">
            <v>1972.36</v>
          </cell>
          <cell r="F157">
            <v>101.15</v>
          </cell>
          <cell r="G157">
            <v>78.77</v>
          </cell>
          <cell r="H157">
            <v>72.05</v>
          </cell>
          <cell r="I157">
            <v>180.9</v>
          </cell>
          <cell r="J157">
            <v>9.17</v>
          </cell>
          <cell r="K157">
            <v>308</v>
          </cell>
          <cell r="N157">
            <v>1663767</v>
          </cell>
          <cell r="O157">
            <v>0.84399999999999997</v>
          </cell>
          <cell r="P157">
            <v>9457</v>
          </cell>
          <cell r="Q157">
            <v>4.8</v>
          </cell>
        </row>
        <row r="158">
          <cell r="A158" t="str">
            <v>Average last 5 years</v>
          </cell>
          <cell r="D158">
            <v>1830</v>
          </cell>
          <cell r="E158">
            <v>1988.45</v>
          </cell>
          <cell r="F158">
            <v>109.02262863933451</v>
          </cell>
          <cell r="G158">
            <v>80.333999999999989</v>
          </cell>
          <cell r="H158">
            <v>72.598968036529669</v>
          </cell>
          <cell r="I158">
            <v>181.12700000000001</v>
          </cell>
          <cell r="J158">
            <v>9.10990862616252</v>
          </cell>
          <cell r="K158">
            <v>313.8</v>
          </cell>
          <cell r="N158">
            <v>1707522.2</v>
          </cell>
          <cell r="O158">
            <v>0.85966621881982785</v>
          </cell>
          <cell r="P158">
            <v>10582.8</v>
          </cell>
          <cell r="Q158">
            <v>5.3854195334205439</v>
          </cell>
        </row>
        <row r="159">
          <cell r="A159" t="str">
            <v>SATPURA II</v>
          </cell>
          <cell r="B159" t="str">
            <v>88-89</v>
          </cell>
          <cell r="C159">
            <v>410</v>
          </cell>
          <cell r="D159">
            <v>1800</v>
          </cell>
          <cell r="E159">
            <v>1359.91</v>
          </cell>
          <cell r="F159">
            <v>75.550555555555562</v>
          </cell>
          <cell r="G159">
            <v>64.67</v>
          </cell>
          <cell r="H159">
            <v>37.863626239002116</v>
          </cell>
          <cell r="I159" t="str">
            <v/>
          </cell>
          <cell r="J159">
            <v>0</v>
          </cell>
          <cell r="K159">
            <v>370</v>
          </cell>
          <cell r="N159">
            <v>1073518</v>
          </cell>
          <cell r="O159">
            <v>0.78940371053966807</v>
          </cell>
          <cell r="P159">
            <v>49985</v>
          </cell>
          <cell r="Q159">
            <v>36.756108860145154</v>
          </cell>
        </row>
        <row r="160">
          <cell r="B160" t="str">
            <v>89-90</v>
          </cell>
          <cell r="C160">
            <v>410</v>
          </cell>
          <cell r="D160">
            <v>1800</v>
          </cell>
          <cell r="E160">
            <v>1247.99</v>
          </cell>
          <cell r="F160">
            <v>69.332777777777778</v>
          </cell>
          <cell r="G160">
            <v>64.5</v>
          </cell>
          <cell r="H160">
            <v>34.747466310279542</v>
          </cell>
          <cell r="I160">
            <v>163</v>
          </cell>
          <cell r="J160">
            <v>13.061002091362912</v>
          </cell>
          <cell r="K160">
            <v>370</v>
          </cell>
          <cell r="N160">
            <v>957978</v>
          </cell>
          <cell r="O160">
            <v>0.7676167276981386</v>
          </cell>
          <cell r="P160">
            <v>69673</v>
          </cell>
          <cell r="Q160">
            <v>55.828171700093748</v>
          </cell>
        </row>
        <row r="161">
          <cell r="B161" t="str">
            <v>90-91</v>
          </cell>
          <cell r="C161">
            <v>410</v>
          </cell>
          <cell r="D161">
            <v>1800</v>
          </cell>
          <cell r="E161">
            <v>1143.08</v>
          </cell>
          <cell r="F161">
            <v>63.504444444444445</v>
          </cell>
          <cell r="G161">
            <v>59.01</v>
          </cell>
          <cell r="H161">
            <v>31.826484018264839</v>
          </cell>
          <cell r="I161">
            <v>154.97</v>
          </cell>
          <cell r="J161">
            <v>13.557231339888723</v>
          </cell>
          <cell r="K161">
            <v>360</v>
          </cell>
          <cell r="N161">
            <v>940719</v>
          </cell>
          <cell r="O161">
            <v>0.82296864611400777</v>
          </cell>
          <cell r="P161">
            <v>46329</v>
          </cell>
          <cell r="Q161">
            <v>40.529971655527177</v>
          </cell>
        </row>
        <row r="162">
          <cell r="B162" t="str">
            <v>91-92</v>
          </cell>
          <cell r="C162">
            <v>410</v>
          </cell>
          <cell r="D162">
            <v>1800</v>
          </cell>
          <cell r="E162">
            <v>1261.23</v>
          </cell>
          <cell r="F162">
            <v>70.068333333333328</v>
          </cell>
          <cell r="G162">
            <v>57.19</v>
          </cell>
          <cell r="H162">
            <v>35.116104243234211</v>
          </cell>
          <cell r="I162">
            <v>163.13</v>
          </cell>
          <cell r="J162">
            <v>12.934199154793337</v>
          </cell>
          <cell r="K162">
            <v>360</v>
          </cell>
          <cell r="N162">
            <v>1092330</v>
          </cell>
          <cell r="O162">
            <v>0.86608310934563881</v>
          </cell>
          <cell r="P162">
            <v>32897</v>
          </cell>
          <cell r="Q162">
            <v>26.083267920997756</v>
          </cell>
        </row>
        <row r="163">
          <cell r="B163" t="str">
            <v>92-93</v>
          </cell>
          <cell r="C163">
            <v>410</v>
          </cell>
          <cell r="D163">
            <v>1600</v>
          </cell>
          <cell r="E163">
            <v>1091.3900000000001</v>
          </cell>
          <cell r="F163">
            <v>68.211875000000006</v>
          </cell>
          <cell r="G163">
            <v>52.11</v>
          </cell>
          <cell r="H163">
            <v>30.387292571555857</v>
          </cell>
          <cell r="I163">
            <v>140.04</v>
          </cell>
          <cell r="J163">
            <v>12.831343516066665</v>
          </cell>
          <cell r="K163">
            <v>360</v>
          </cell>
          <cell r="N163">
            <v>1018559</v>
          </cell>
          <cell r="O163">
            <v>0.93326766783642878</v>
          </cell>
          <cell r="P163">
            <v>47822</v>
          </cell>
          <cell r="Q163">
            <v>43.817517111206804</v>
          </cell>
        </row>
        <row r="164">
          <cell r="B164" t="str">
            <v>93-94</v>
          </cell>
          <cell r="C164">
            <v>410</v>
          </cell>
          <cell r="D164">
            <v>1400</v>
          </cell>
          <cell r="E164">
            <v>1268.5727999999999</v>
          </cell>
          <cell r="F164">
            <v>90.612342857142863</v>
          </cell>
          <cell r="G164">
            <v>50.802958904109587</v>
          </cell>
          <cell r="H164">
            <v>35.320547945205476</v>
          </cell>
          <cell r="I164">
            <v>141.77538000000001</v>
          </cell>
          <cell r="J164">
            <v>11.175975080026941</v>
          </cell>
          <cell r="K164">
            <v>380</v>
          </cell>
          <cell r="N164">
            <v>1109586.71</v>
          </cell>
          <cell r="O164">
            <v>0.87467326274061696</v>
          </cell>
          <cell r="P164">
            <v>22408.133999999998</v>
          </cell>
          <cell r="Q164">
            <v>17.664050498323785</v>
          </cell>
        </row>
        <row r="165">
          <cell r="B165" t="str">
            <v>94-95</v>
          </cell>
          <cell r="C165">
            <v>410</v>
          </cell>
          <cell r="D165">
            <v>1400</v>
          </cell>
          <cell r="E165">
            <v>2021.1</v>
          </cell>
          <cell r="F165">
            <v>144.36428571428573</v>
          </cell>
          <cell r="G165">
            <v>74.5</v>
          </cell>
          <cell r="H165">
            <v>56.272970263949212</v>
          </cell>
          <cell r="I165">
            <v>195.6</v>
          </cell>
          <cell r="J165">
            <v>9.6778981742615411</v>
          </cell>
          <cell r="K165">
            <v>425</v>
          </cell>
          <cell r="N165">
            <v>1776510</v>
          </cell>
          <cell r="O165">
            <v>0.8789817426154074</v>
          </cell>
          <cell r="P165">
            <v>27860</v>
          </cell>
          <cell r="Q165">
            <v>13.784572757409332</v>
          </cell>
        </row>
        <row r="166">
          <cell r="B166" t="str">
            <v>95-96</v>
          </cell>
          <cell r="C166">
            <v>410</v>
          </cell>
          <cell r="D166">
            <v>2000</v>
          </cell>
          <cell r="E166">
            <v>2079.3000000000002</v>
          </cell>
          <cell r="F166">
            <v>103.96500000000002</v>
          </cell>
          <cell r="G166">
            <v>77.3</v>
          </cell>
          <cell r="H166">
            <v>57.735239237638289</v>
          </cell>
          <cell r="I166">
            <v>206.9</v>
          </cell>
          <cell r="J166">
            <v>9.9504640984946846</v>
          </cell>
          <cell r="K166">
            <v>425</v>
          </cell>
          <cell r="N166">
            <v>1823764</v>
          </cell>
          <cell r="O166">
            <v>0.87710479488289317</v>
          </cell>
          <cell r="P166">
            <v>19304</v>
          </cell>
          <cell r="Q166">
            <v>9.2838936180445337</v>
          </cell>
        </row>
        <row r="167">
          <cell r="B167" t="str">
            <v>96-97</v>
          </cell>
          <cell r="C167">
            <v>410</v>
          </cell>
          <cell r="D167">
            <v>2000</v>
          </cell>
          <cell r="E167">
            <v>2273.1</v>
          </cell>
          <cell r="F167">
            <v>113.655</v>
          </cell>
          <cell r="G167">
            <v>77.599999999999994</v>
          </cell>
          <cell r="H167">
            <v>63.289341797527563</v>
          </cell>
          <cell r="I167">
            <v>213</v>
          </cell>
          <cell r="J167">
            <v>9.3704632440279791</v>
          </cell>
          <cell r="K167">
            <v>410</v>
          </cell>
          <cell r="N167">
            <v>1969440</v>
          </cell>
          <cell r="O167">
            <v>0.86641150851260396</v>
          </cell>
          <cell r="P167">
            <v>11164</v>
          </cell>
          <cell r="Q167">
            <v>4.9113545378557921</v>
          </cell>
        </row>
        <row r="168">
          <cell r="B168" t="str">
            <v>97-98</v>
          </cell>
          <cell r="C168">
            <v>410</v>
          </cell>
          <cell r="D168">
            <v>2200</v>
          </cell>
          <cell r="E168">
            <v>2601.9899999999998</v>
          </cell>
          <cell r="F168">
            <v>118.27227272727271</v>
          </cell>
          <cell r="G168">
            <v>84.5</v>
          </cell>
          <cell r="H168">
            <v>72.446541931172732</v>
          </cell>
          <cell r="I168">
            <v>249.321</v>
          </cell>
          <cell r="J168">
            <v>9.5819353648553616</v>
          </cell>
          <cell r="K168">
            <v>425</v>
          </cell>
          <cell r="N168">
            <v>2253381</v>
          </cell>
          <cell r="O168">
            <v>0.86602215996218279</v>
          </cell>
          <cell r="P168">
            <v>10505</v>
          </cell>
          <cell r="Q168">
            <v>4.0372945322618463</v>
          </cell>
        </row>
        <row r="169">
          <cell r="B169" t="str">
            <v>98-99</v>
          </cell>
          <cell r="C169">
            <v>410</v>
          </cell>
          <cell r="D169">
            <v>2150</v>
          </cell>
          <cell r="E169">
            <v>2881.87</v>
          </cell>
          <cell r="F169">
            <v>134.04046511627908</v>
          </cell>
          <cell r="G169">
            <v>87.5</v>
          </cell>
          <cell r="H169">
            <v>80.239169172513641</v>
          </cell>
          <cell r="I169">
            <v>254</v>
          </cell>
          <cell r="J169">
            <v>8.8137216460145673</v>
          </cell>
          <cell r="K169">
            <v>425</v>
          </cell>
          <cell r="N169">
            <v>2346034</v>
          </cell>
          <cell r="O169">
            <v>0.81406656094827312</v>
          </cell>
          <cell r="P169">
            <v>4710</v>
          </cell>
          <cell r="Q169">
            <v>1.6343554705798666</v>
          </cell>
        </row>
        <row r="170">
          <cell r="B170" t="str">
            <v>99-00</v>
          </cell>
          <cell r="C170">
            <v>410</v>
          </cell>
          <cell r="D170">
            <v>2700</v>
          </cell>
          <cell r="E170">
            <v>2520.9</v>
          </cell>
          <cell r="F170">
            <v>93.3</v>
          </cell>
          <cell r="G170">
            <v>75.2</v>
          </cell>
          <cell r="H170">
            <v>70</v>
          </cell>
          <cell r="I170">
            <v>226.5</v>
          </cell>
          <cell r="J170">
            <v>8.9848863501130545</v>
          </cell>
          <cell r="K170">
            <v>425</v>
          </cell>
          <cell r="N170">
            <v>1970136</v>
          </cell>
          <cell r="O170">
            <v>0.78152088539807207</v>
          </cell>
          <cell r="P170">
            <v>4059</v>
          </cell>
          <cell r="Q170">
            <v>1.6101392359871474</v>
          </cell>
        </row>
        <row r="171">
          <cell r="B171" t="str">
            <v>00-01</v>
          </cell>
          <cell r="C171">
            <v>410</v>
          </cell>
          <cell r="D171">
            <v>2850</v>
          </cell>
          <cell r="E171">
            <v>2450.13</v>
          </cell>
          <cell r="F171">
            <v>85.97</v>
          </cell>
          <cell r="G171">
            <v>77.64</v>
          </cell>
          <cell r="H171">
            <v>68.22</v>
          </cell>
          <cell r="I171">
            <v>222.63</v>
          </cell>
          <cell r="J171">
            <v>9.0864566369947717</v>
          </cell>
          <cell r="K171">
            <v>415</v>
          </cell>
          <cell r="N171">
            <v>1980025</v>
          </cell>
          <cell r="O171">
            <v>0.80813058898915568</v>
          </cell>
          <cell r="P171">
            <v>7560</v>
          </cell>
          <cell r="Q171">
            <v>3.0855505626232076</v>
          </cell>
        </row>
        <row r="172">
          <cell r="A172" t="str">
            <v>Average last 5 years</v>
          </cell>
          <cell r="D172">
            <v>2380</v>
          </cell>
          <cell r="E172">
            <v>2545.5980000000004</v>
          </cell>
          <cell r="F172">
            <v>109.04754756871037</v>
          </cell>
          <cell r="G172">
            <v>80.488</v>
          </cell>
          <cell r="H172">
            <v>70.839010580242785</v>
          </cell>
          <cell r="I172">
            <v>233.09020000000001</v>
          </cell>
          <cell r="J172">
            <v>9.1674926484011472</v>
          </cell>
          <cell r="K172">
            <v>420</v>
          </cell>
          <cell r="L172">
            <v>0</v>
          </cell>
          <cell r="M172">
            <v>0</v>
          </cell>
          <cell r="N172">
            <v>2103803.2000000002</v>
          </cell>
          <cell r="O172">
            <v>0.82723034076205759</v>
          </cell>
          <cell r="P172">
            <v>7599.6</v>
          </cell>
          <cell r="Q172">
            <v>3.0557388678615722</v>
          </cell>
        </row>
        <row r="173">
          <cell r="A173" t="str">
            <v>SATPURA III</v>
          </cell>
          <cell r="B173" t="str">
            <v>88-89</v>
          </cell>
          <cell r="C173">
            <v>420</v>
          </cell>
          <cell r="D173">
            <v>2050</v>
          </cell>
          <cell r="E173">
            <v>1857.99</v>
          </cell>
          <cell r="F173">
            <v>90.633658536585372</v>
          </cell>
          <cell r="G173">
            <v>75.62</v>
          </cell>
          <cell r="H173">
            <v>50.4998369210698</v>
          </cell>
          <cell r="I173" t="str">
            <v/>
          </cell>
          <cell r="J173">
            <v>0</v>
          </cell>
          <cell r="K173">
            <v>420</v>
          </cell>
          <cell r="N173">
            <v>1419331</v>
          </cell>
          <cell r="O173">
            <v>0.76390669486918661</v>
          </cell>
          <cell r="P173">
            <v>19789</v>
          </cell>
          <cell r="Q173">
            <v>10.650757000844999</v>
          </cell>
        </row>
        <row r="174">
          <cell r="B174" t="str">
            <v>89-90</v>
          </cell>
          <cell r="C174">
            <v>420</v>
          </cell>
          <cell r="D174">
            <v>2100</v>
          </cell>
          <cell r="E174">
            <v>1805.67</v>
          </cell>
          <cell r="F174">
            <v>85.984285714285718</v>
          </cell>
          <cell r="G174">
            <v>88.7</v>
          </cell>
          <cell r="H174">
            <v>49.077788649706456</v>
          </cell>
          <cell r="I174">
            <v>189</v>
          </cell>
          <cell r="J174">
            <v>10.467028859093855</v>
          </cell>
          <cell r="K174">
            <v>370</v>
          </cell>
          <cell r="N174">
            <v>1317205</v>
          </cell>
          <cell r="O174">
            <v>0.72948268509749847</v>
          </cell>
          <cell r="P174">
            <v>56636</v>
          </cell>
          <cell r="Q174">
            <v>31.365642670033836</v>
          </cell>
        </row>
        <row r="175">
          <cell r="B175" t="str">
            <v>90-91</v>
          </cell>
          <cell r="C175">
            <v>420</v>
          </cell>
          <cell r="D175">
            <v>1950</v>
          </cell>
          <cell r="E175">
            <v>1496.73</v>
          </cell>
          <cell r="F175">
            <v>76.755384615384614</v>
          </cell>
          <cell r="G175">
            <v>67.97</v>
          </cell>
          <cell r="H175">
            <v>40.680854533594257</v>
          </cell>
          <cell r="I175">
            <v>168.45</v>
          </cell>
          <cell r="J175">
            <v>11.254534886051593</v>
          </cell>
          <cell r="K175">
            <v>380</v>
          </cell>
          <cell r="N175">
            <v>1201210</v>
          </cell>
          <cell r="O175">
            <v>0.80255623926827147</v>
          </cell>
          <cell r="P175">
            <v>50058</v>
          </cell>
          <cell r="Q175">
            <v>33.444909903589824</v>
          </cell>
        </row>
        <row r="176">
          <cell r="B176" t="str">
            <v>91-92</v>
          </cell>
          <cell r="C176">
            <v>420</v>
          </cell>
          <cell r="D176">
            <v>1950</v>
          </cell>
          <cell r="E176">
            <v>1741.07</v>
          </cell>
          <cell r="F176">
            <v>89.285641025641027</v>
          </cell>
          <cell r="G176">
            <v>69.19</v>
          </cell>
          <cell r="H176">
            <v>47.321972167862576</v>
          </cell>
          <cell r="I176">
            <v>179.06</v>
          </cell>
          <cell r="J176">
            <v>10.284480233419679</v>
          </cell>
          <cell r="K176">
            <v>380</v>
          </cell>
          <cell r="N176">
            <v>1516544</v>
          </cell>
          <cell r="O176">
            <v>0.87104137111086866</v>
          </cell>
          <cell r="P176">
            <v>29511</v>
          </cell>
          <cell r="Q176">
            <v>16.949921599935671</v>
          </cell>
        </row>
        <row r="177">
          <cell r="B177" t="str">
            <v>92-93</v>
          </cell>
          <cell r="C177">
            <v>420</v>
          </cell>
          <cell r="D177">
            <v>1800</v>
          </cell>
          <cell r="E177">
            <v>2011.32</v>
          </cell>
          <cell r="F177">
            <v>111.74</v>
          </cell>
          <cell r="G177">
            <v>81.23</v>
          </cell>
          <cell r="H177">
            <v>54.667318982387478</v>
          </cell>
          <cell r="I177">
            <v>201.66</v>
          </cell>
          <cell r="J177">
            <v>10.026251416979894</v>
          </cell>
          <cell r="K177">
            <v>410</v>
          </cell>
          <cell r="N177">
            <v>1890962</v>
          </cell>
          <cell r="O177">
            <v>0.94015969611996097</v>
          </cell>
          <cell r="P177">
            <v>38920</v>
          </cell>
          <cell r="Q177">
            <v>19.35047630411869</v>
          </cell>
        </row>
        <row r="178">
          <cell r="B178" t="str">
            <v>93-94</v>
          </cell>
          <cell r="C178">
            <v>420</v>
          </cell>
          <cell r="D178">
            <v>2015</v>
          </cell>
          <cell r="E178">
            <v>2278.799</v>
          </cell>
          <cell r="F178">
            <v>113.0917617866005</v>
          </cell>
          <cell r="G178">
            <v>81.576273972602735</v>
          </cell>
          <cell r="H178">
            <v>61.93735051098065</v>
          </cell>
          <cell r="I178">
            <v>217.87020000000001</v>
          </cell>
          <cell r="J178">
            <v>9.5607466915686725</v>
          </cell>
          <cell r="K178">
            <v>420</v>
          </cell>
          <cell r="N178">
            <v>2020976</v>
          </cell>
          <cell r="O178">
            <v>0.88686013992458312</v>
          </cell>
          <cell r="P178">
            <v>29590.454000000002</v>
          </cell>
          <cell r="Q178">
            <v>12.985109261501345</v>
          </cell>
        </row>
        <row r="179">
          <cell r="B179" t="str">
            <v>94-95</v>
          </cell>
          <cell r="C179">
            <v>420</v>
          </cell>
          <cell r="D179">
            <v>2000</v>
          </cell>
          <cell r="E179">
            <v>2280.8000000000002</v>
          </cell>
          <cell r="F179">
            <v>114.04000000000002</v>
          </cell>
          <cell r="G179">
            <v>85.1</v>
          </cell>
          <cell r="H179">
            <v>61.991737334203094</v>
          </cell>
          <cell r="I179">
            <v>230.8</v>
          </cell>
          <cell r="J179">
            <v>10.119256401262714</v>
          </cell>
          <cell r="K179">
            <v>420</v>
          </cell>
          <cell r="N179">
            <v>2011129</v>
          </cell>
          <cell r="O179">
            <v>0.88176473167309721</v>
          </cell>
          <cell r="P179">
            <v>33934</v>
          </cell>
          <cell r="Q179">
            <v>14.878112942827077</v>
          </cell>
        </row>
        <row r="180">
          <cell r="B180" t="str">
            <v>95-96</v>
          </cell>
          <cell r="C180">
            <v>420</v>
          </cell>
          <cell r="D180">
            <v>2100</v>
          </cell>
          <cell r="E180">
            <v>2141.3000000000002</v>
          </cell>
          <cell r="F180">
            <v>101.96666666666668</v>
          </cell>
          <cell r="G180">
            <v>77.400000000000006</v>
          </cell>
          <cell r="H180">
            <v>58.041135397692784</v>
          </cell>
          <cell r="I180">
            <v>217.7</v>
          </cell>
          <cell r="J180">
            <v>10.166721150702843</v>
          </cell>
          <cell r="K180">
            <v>420</v>
          </cell>
          <cell r="N180">
            <v>1891560</v>
          </cell>
          <cell r="O180">
            <v>0.88336991547190957</v>
          </cell>
          <cell r="P180">
            <v>18396</v>
          </cell>
          <cell r="Q180">
            <v>8.5910428244524351</v>
          </cell>
        </row>
        <row r="181">
          <cell r="B181" t="str">
            <v>96-97</v>
          </cell>
          <cell r="C181">
            <v>420</v>
          </cell>
          <cell r="D181">
            <v>2100</v>
          </cell>
          <cell r="E181">
            <v>2447.1999999999998</v>
          </cell>
          <cell r="F181">
            <v>116.53333333333332</v>
          </cell>
          <cell r="G181">
            <v>82.1</v>
          </cell>
          <cell r="H181">
            <v>66.514459665144585</v>
          </cell>
          <cell r="I181">
            <v>235.2</v>
          </cell>
          <cell r="J181">
            <v>9.610983981693364</v>
          </cell>
          <cell r="K181">
            <v>420</v>
          </cell>
          <cell r="N181">
            <v>2117083</v>
          </cell>
          <cell r="O181">
            <v>0.86510420071918925</v>
          </cell>
          <cell r="P181">
            <v>10325</v>
          </cell>
          <cell r="Q181">
            <v>4.2191075514874141</v>
          </cell>
        </row>
        <row r="182">
          <cell r="B182" t="str">
            <v>97-98</v>
          </cell>
          <cell r="C182">
            <v>420</v>
          </cell>
          <cell r="D182">
            <v>2300</v>
          </cell>
          <cell r="E182">
            <v>2706.67</v>
          </cell>
          <cell r="F182">
            <v>117.68130434782609</v>
          </cell>
          <cell r="G182">
            <v>82.6</v>
          </cell>
          <cell r="H182">
            <v>73.566808001739503</v>
          </cell>
          <cell r="I182">
            <v>235.6</v>
          </cell>
          <cell r="J182">
            <v>8.7044227778044601</v>
          </cell>
          <cell r="K182">
            <v>430</v>
          </cell>
          <cell r="N182">
            <v>2345918</v>
          </cell>
          <cell r="O182">
            <v>0.86671740552043652</v>
          </cell>
          <cell r="P182">
            <v>6198</v>
          </cell>
          <cell r="Q182">
            <v>2.2898986577602738</v>
          </cell>
        </row>
        <row r="183">
          <cell r="B183" t="str">
            <v>98-99</v>
          </cell>
          <cell r="C183">
            <v>420</v>
          </cell>
          <cell r="D183">
            <v>2250</v>
          </cell>
          <cell r="E183">
            <v>2830.37</v>
          </cell>
          <cell r="F183">
            <v>125.79422222222222</v>
          </cell>
          <cell r="G183">
            <v>82.9</v>
          </cell>
          <cell r="H183">
            <v>76.92895194607523</v>
          </cell>
          <cell r="I183">
            <v>244</v>
          </cell>
          <cell r="J183">
            <v>8.6207810286287661</v>
          </cell>
          <cell r="K183">
            <v>430</v>
          </cell>
          <cell r="N183">
            <v>2296097</v>
          </cell>
          <cell r="O183">
            <v>0.81123563350374683</v>
          </cell>
          <cell r="P183">
            <v>3438</v>
          </cell>
          <cell r="Q183">
            <v>1.2146821793617089</v>
          </cell>
        </row>
        <row r="184">
          <cell r="B184" t="str">
            <v>99-00</v>
          </cell>
          <cell r="C184">
            <v>420</v>
          </cell>
          <cell r="D184">
            <v>2750</v>
          </cell>
          <cell r="E184">
            <v>3093.5</v>
          </cell>
          <cell r="F184">
            <v>112.5</v>
          </cell>
          <cell r="G184">
            <v>87.3</v>
          </cell>
          <cell r="H184">
            <v>83.9</v>
          </cell>
          <cell r="I184">
            <v>263.5</v>
          </cell>
          <cell r="J184">
            <v>8.51786002909326</v>
          </cell>
          <cell r="K184">
            <v>430</v>
          </cell>
          <cell r="N184">
            <v>2416220</v>
          </cell>
          <cell r="O184">
            <v>0.78106352028446746</v>
          </cell>
          <cell r="P184">
            <v>2388</v>
          </cell>
          <cell r="Q184">
            <v>0.77194116696298687</v>
          </cell>
        </row>
        <row r="185">
          <cell r="B185" t="str">
            <v>00-01</v>
          </cell>
          <cell r="C185">
            <v>420</v>
          </cell>
          <cell r="D185">
            <v>2800</v>
          </cell>
          <cell r="E185">
            <v>2780.62</v>
          </cell>
          <cell r="F185">
            <v>97.46</v>
          </cell>
          <cell r="G185">
            <v>79.290000000000006</v>
          </cell>
          <cell r="H185">
            <v>75.58</v>
          </cell>
          <cell r="I185">
            <v>239.04</v>
          </cell>
          <cell r="J185">
            <v>8.5966439139472488</v>
          </cell>
          <cell r="K185">
            <v>420</v>
          </cell>
          <cell r="N185">
            <v>2263305</v>
          </cell>
          <cell r="O185">
            <v>0.81395695923930633</v>
          </cell>
          <cell r="P185">
            <v>3634</v>
          </cell>
          <cell r="Q185">
            <v>1.3069027770784933</v>
          </cell>
        </row>
        <row r="186">
          <cell r="A186" t="str">
            <v>Average last 5 years</v>
          </cell>
          <cell r="D186">
            <v>2440</v>
          </cell>
          <cell r="E186">
            <v>2771.672</v>
          </cell>
          <cell r="F186">
            <v>113.99377198067631</v>
          </cell>
          <cell r="G186">
            <v>82.837999999999994</v>
          </cell>
          <cell r="H186">
            <v>75.298043922591859</v>
          </cell>
          <cell r="I186">
            <v>243.46799999999999</v>
          </cell>
          <cell r="J186">
            <v>8.8101383462334191</v>
          </cell>
          <cell r="K186">
            <v>426</v>
          </cell>
          <cell r="L186">
            <v>0</v>
          </cell>
          <cell r="M186">
            <v>0</v>
          </cell>
          <cell r="N186">
            <v>2287724.6</v>
          </cell>
          <cell r="O186">
            <v>0.82761554385342928</v>
          </cell>
          <cell r="P186">
            <v>5196.6000000000004</v>
          </cell>
          <cell r="Q186">
            <v>1.9605064665301755</v>
          </cell>
        </row>
        <row r="187">
          <cell r="A187" t="str">
            <v>STATE  LOAD  DESPATCH  CENTRE  M.P.E.B.  JABALPUR</v>
          </cell>
        </row>
        <row r="188">
          <cell r="A188" t="str">
            <v>SATPURA</v>
          </cell>
        </row>
        <row r="189">
          <cell r="A189" t="str">
            <v>STATION NAME</v>
          </cell>
          <cell r="B189" t="str">
            <v>YEAR</v>
          </cell>
          <cell r="C189" t="str">
            <v>CAPACITY</v>
          </cell>
          <cell r="D189" t="str">
            <v>TARGET</v>
          </cell>
          <cell r="E189" t="str">
            <v>ACTUAL GENE.</v>
          </cell>
          <cell r="F189" t="str">
            <v>ACHIEVE-MENT</v>
          </cell>
          <cell r="G189" t="str">
            <v>AVAIL-ABILITY</v>
          </cell>
          <cell r="H189" t="str">
            <v>P.L.F.</v>
          </cell>
          <cell r="I189" t="str">
            <v>AUXILIARY CONSUMPTION</v>
          </cell>
          <cell r="K189" t="str">
            <v>MAXIMUM DEMAND</v>
          </cell>
          <cell r="L189" t="str">
            <v>COAL IN MT</v>
          </cell>
          <cell r="N189" t="str">
            <v>COAL CONSUMED</v>
          </cell>
          <cell r="P189" t="str">
            <v>FUEL OIL CONSUMPTION</v>
          </cell>
        </row>
        <row r="190">
          <cell r="C190" t="str">
            <v>MW</v>
          </cell>
          <cell r="D190" t="str">
            <v>MKwh</v>
          </cell>
          <cell r="E190" t="str">
            <v>MKwh</v>
          </cell>
          <cell r="F190" t="str">
            <v>%</v>
          </cell>
          <cell r="G190" t="str">
            <v>%</v>
          </cell>
          <cell r="H190" t="str">
            <v>%</v>
          </cell>
          <cell r="I190" t="str">
            <v>MKwh</v>
          </cell>
          <cell r="J190" t="str">
            <v>%</v>
          </cell>
          <cell r="K190" t="str">
            <v>MW</v>
          </cell>
          <cell r="L190" t="str">
            <v>OP.STOCK</v>
          </cell>
          <cell r="M190" t="str">
            <v>RECIEPT</v>
          </cell>
          <cell r="N190" t="str">
            <v>MT</v>
          </cell>
          <cell r="O190" t="str">
            <v>Kg/kWH</v>
          </cell>
          <cell r="P190" t="str">
            <v>KL</v>
          </cell>
          <cell r="Q190" t="str">
            <v>ml/KWH</v>
          </cell>
        </row>
        <row r="191">
          <cell r="A191" t="str">
            <v>SATPURA</v>
          </cell>
          <cell r="B191" t="str">
            <v>88-89</v>
          </cell>
          <cell r="C191">
            <v>1142.5</v>
          </cell>
          <cell r="D191">
            <v>5500</v>
          </cell>
          <cell r="E191">
            <v>5050.18</v>
          </cell>
          <cell r="F191">
            <v>91.821454545454543</v>
          </cell>
          <cell r="G191">
            <v>72.4782056892779</v>
          </cell>
          <cell r="H191">
            <v>50.459918267837693</v>
          </cell>
          <cell r="I191">
            <v>0</v>
          </cell>
          <cell r="J191">
            <v>0</v>
          </cell>
          <cell r="K191" t="str">
            <v/>
          </cell>
          <cell r="L191" t="str">
            <v/>
          </cell>
          <cell r="M191" t="str">
            <v/>
          </cell>
          <cell r="N191">
            <v>4011468</v>
          </cell>
          <cell r="O191">
            <v>0.79432178655018237</v>
          </cell>
          <cell r="P191">
            <v>95077</v>
          </cell>
          <cell r="Q191">
            <v>18.826457670815692</v>
          </cell>
        </row>
        <row r="192">
          <cell r="B192" t="str">
            <v>89-90</v>
          </cell>
          <cell r="C192">
            <v>1142.5</v>
          </cell>
          <cell r="D192">
            <v>5475</v>
          </cell>
          <cell r="E192">
            <v>4783.66</v>
          </cell>
          <cell r="F192">
            <v>87.372785388127852</v>
          </cell>
          <cell r="G192">
            <v>76.818052516411385</v>
          </cell>
          <cell r="H192">
            <v>47.796928549304077</v>
          </cell>
          <cell r="I192">
            <v>535</v>
          </cell>
          <cell r="J192">
            <v>11.183905210654604</v>
          </cell>
          <cell r="K192" t="str">
            <v/>
          </cell>
          <cell r="L192">
            <v>110061</v>
          </cell>
          <cell r="M192">
            <v>3568758</v>
          </cell>
          <cell r="N192">
            <v>3631106</v>
          </cell>
          <cell r="O192">
            <v>0.75906439838951767</v>
          </cell>
          <cell r="P192">
            <v>168005</v>
          </cell>
          <cell r="Q192">
            <v>35.120598035813586</v>
          </cell>
        </row>
        <row r="193">
          <cell r="B193" t="str">
            <v>90-91</v>
          </cell>
          <cell r="C193">
            <v>1142.5</v>
          </cell>
          <cell r="D193">
            <v>5450</v>
          </cell>
          <cell r="E193">
            <v>4155.2000000000007</v>
          </cell>
          <cell r="F193">
            <v>76.242201834862399</v>
          </cell>
          <cell r="G193">
            <v>66.023741794310723</v>
          </cell>
          <cell r="H193">
            <v>41.517540441433617</v>
          </cell>
          <cell r="I193">
            <v>493.81</v>
          </cell>
          <cell r="J193">
            <v>11.884145167500961</v>
          </cell>
          <cell r="K193" t="str">
            <v/>
          </cell>
          <cell r="L193">
            <v>29753</v>
          </cell>
          <cell r="M193">
            <v>3508276</v>
          </cell>
          <cell r="N193">
            <v>3409191</v>
          </cell>
          <cell r="O193">
            <v>0.82046375625721968</v>
          </cell>
          <cell r="P193">
            <v>125665</v>
          </cell>
          <cell r="Q193">
            <v>30.242828263380819</v>
          </cell>
        </row>
        <row r="194">
          <cell r="B194" t="str">
            <v>91-92</v>
          </cell>
          <cell r="C194">
            <v>1142.5</v>
          </cell>
          <cell r="D194">
            <v>5450</v>
          </cell>
          <cell r="E194">
            <v>4387.7699999999995</v>
          </cell>
          <cell r="F194">
            <v>80.509541284403653</v>
          </cell>
          <cell r="G194">
            <v>63.680153172866518</v>
          </cell>
          <cell r="H194">
            <v>43.721526706604003</v>
          </cell>
          <cell r="I194">
            <v>491.34</v>
          </cell>
          <cell r="J194">
            <v>11.197943374424822</v>
          </cell>
          <cell r="K194" t="str">
            <v/>
          </cell>
          <cell r="L194">
            <v>61501</v>
          </cell>
          <cell r="M194">
            <v>3837342</v>
          </cell>
          <cell r="N194">
            <v>3840493</v>
          </cell>
          <cell r="O194">
            <v>0.8752721769828411</v>
          </cell>
          <cell r="P194">
            <v>86892</v>
          </cell>
          <cell r="Q194">
            <v>19.803225784396176</v>
          </cell>
        </row>
        <row r="195">
          <cell r="B195" t="str">
            <v>92-93</v>
          </cell>
          <cell r="C195">
            <v>1142.5</v>
          </cell>
          <cell r="D195">
            <v>5000</v>
          </cell>
          <cell r="E195">
            <v>4641.55</v>
          </cell>
          <cell r="F195">
            <v>92.831000000000003</v>
          </cell>
          <cell r="G195">
            <v>68.367461706783374</v>
          </cell>
          <cell r="H195">
            <v>46.37700708412018</v>
          </cell>
          <cell r="I195">
            <v>499.61</v>
          </cell>
          <cell r="J195">
            <v>10.76386121015609</v>
          </cell>
          <cell r="K195" t="str">
            <v/>
          </cell>
          <cell r="L195">
            <v>62991</v>
          </cell>
          <cell r="M195">
            <v>4445312</v>
          </cell>
          <cell r="N195">
            <v>4362632</v>
          </cell>
          <cell r="O195">
            <v>0.93990843575960614</v>
          </cell>
          <cell r="P195">
            <v>114807</v>
          </cell>
          <cell r="Q195">
            <v>24.734625286811518</v>
          </cell>
        </row>
        <row r="196">
          <cell r="B196" t="str">
            <v>93-94</v>
          </cell>
          <cell r="C196">
            <v>1142.5</v>
          </cell>
          <cell r="D196">
            <v>4915</v>
          </cell>
          <cell r="E196">
            <v>5066.7417999999998</v>
          </cell>
          <cell r="F196">
            <v>103.08732044760936</v>
          </cell>
          <cell r="G196">
            <v>68.104956326249209</v>
          </cell>
          <cell r="H196">
            <v>50.625398918897318</v>
          </cell>
          <cell r="I196">
            <v>524.67358000000002</v>
          </cell>
          <cell r="J196">
            <v>10.355246047864528</v>
          </cell>
          <cell r="K196" t="str">
            <v/>
          </cell>
          <cell r="L196">
            <v>125960</v>
          </cell>
          <cell r="M196">
            <v>4514568</v>
          </cell>
          <cell r="N196">
            <v>4535978.71</v>
          </cell>
          <cell r="O196">
            <v>0.89524568036997665</v>
          </cell>
          <cell r="P196">
            <v>81910.364000000001</v>
          </cell>
          <cell r="Q196">
            <v>16.166279481618741</v>
          </cell>
        </row>
        <row r="197">
          <cell r="B197" t="str">
            <v>94-95</v>
          </cell>
          <cell r="C197">
            <v>1142.5</v>
          </cell>
          <cell r="D197">
            <v>4950</v>
          </cell>
          <cell r="E197">
            <v>5799.7</v>
          </cell>
          <cell r="F197">
            <v>117.16565656565656</v>
          </cell>
          <cell r="G197">
            <v>77.165864332603945</v>
          </cell>
          <cell r="H197">
            <v>57.948902410998869</v>
          </cell>
          <cell r="I197">
            <v>587.5</v>
          </cell>
          <cell r="J197">
            <v>10.129834301774229</v>
          </cell>
          <cell r="K197">
            <v>1085</v>
          </cell>
          <cell r="L197">
            <v>105207</v>
          </cell>
          <cell r="M197">
            <v>5324472</v>
          </cell>
          <cell r="N197">
            <v>5172541</v>
          </cell>
          <cell r="O197">
            <v>0.8918635446661034</v>
          </cell>
          <cell r="P197">
            <v>82105</v>
          </cell>
          <cell r="Q197">
            <v>14.156766729313585</v>
          </cell>
        </row>
        <row r="198">
          <cell r="B198" t="str">
            <v>95-96</v>
          </cell>
          <cell r="C198">
            <v>1142.5</v>
          </cell>
          <cell r="D198">
            <v>5650</v>
          </cell>
          <cell r="E198">
            <v>6034.6</v>
          </cell>
          <cell r="F198">
            <v>106.8070796460177</v>
          </cell>
          <cell r="G198">
            <v>77.774398249452958</v>
          </cell>
          <cell r="H198">
            <v>60.13121131318929</v>
          </cell>
          <cell r="I198">
            <v>597.79999999999995</v>
          </cell>
          <cell r="J198">
            <v>9.9062075365392879</v>
          </cell>
          <cell r="K198">
            <v>1100</v>
          </cell>
          <cell r="L198">
            <v>208549</v>
          </cell>
          <cell r="M198">
            <v>5329168</v>
          </cell>
          <cell r="N198">
            <v>5355744</v>
          </cell>
          <cell r="O198">
            <v>0.88750604845391579</v>
          </cell>
          <cell r="P198">
            <v>55036</v>
          </cell>
          <cell r="Q198">
            <v>9.1200742385576508</v>
          </cell>
        </row>
        <row r="199">
          <cell r="B199" t="str">
            <v>96-97</v>
          </cell>
          <cell r="C199">
            <v>1142.5</v>
          </cell>
          <cell r="D199">
            <v>5750</v>
          </cell>
          <cell r="E199">
            <v>6539.2999999999993</v>
          </cell>
          <cell r="F199">
            <v>113.72695652173911</v>
          </cell>
          <cell r="G199">
            <v>79.3636761487965</v>
          </cell>
          <cell r="H199">
            <v>65.338768821877835</v>
          </cell>
          <cell r="I199">
            <v>617.20000000000005</v>
          </cell>
          <cell r="J199">
            <v>9.4383190861407211</v>
          </cell>
          <cell r="K199">
            <v>1093</v>
          </cell>
          <cell r="L199">
            <v>60203</v>
          </cell>
          <cell r="M199">
            <v>5911303</v>
          </cell>
          <cell r="N199">
            <v>5720575</v>
          </cell>
          <cell r="O199">
            <v>0.87479929044393145</v>
          </cell>
          <cell r="P199">
            <v>35990</v>
          </cell>
          <cell r="Q199">
            <v>5.5036471793617059</v>
          </cell>
        </row>
        <row r="200">
          <cell r="B200" t="str">
            <v>97-98</v>
          </cell>
          <cell r="C200">
            <v>1142.5</v>
          </cell>
          <cell r="D200">
            <v>6300</v>
          </cell>
          <cell r="E200">
            <v>7431.54</v>
          </cell>
          <cell r="F200">
            <v>117.96095238095238</v>
          </cell>
          <cell r="G200">
            <v>83.992997811816196</v>
          </cell>
          <cell r="H200">
            <v>74.253769371421726</v>
          </cell>
          <cell r="I200">
            <v>677.25599999999997</v>
          </cell>
          <cell r="J200">
            <v>9.1132658910535351</v>
          </cell>
          <cell r="K200">
            <v>1155</v>
          </cell>
          <cell r="L200">
            <v>202719</v>
          </cell>
          <cell r="M200">
            <v>6761934</v>
          </cell>
          <cell r="N200">
            <v>6488665</v>
          </cell>
          <cell r="O200">
            <v>0.87312522034463924</v>
          </cell>
          <cell r="P200">
            <v>27492</v>
          </cell>
          <cell r="Q200">
            <v>3.6993678295481152</v>
          </cell>
        </row>
        <row r="201">
          <cell r="B201" t="str">
            <v>98-99</v>
          </cell>
          <cell r="C201">
            <v>1142.5</v>
          </cell>
          <cell r="D201">
            <v>6100</v>
          </cell>
          <cell r="E201">
            <v>7638.05</v>
          </cell>
          <cell r="F201">
            <v>125.21393442622951</v>
          </cell>
          <cell r="G201">
            <v>83.45667396061269</v>
          </cell>
          <cell r="H201">
            <v>76.317156759889286</v>
          </cell>
          <cell r="I201">
            <v>673.8</v>
          </cell>
          <cell r="J201">
            <v>8.8216233200882428</v>
          </cell>
          <cell r="K201">
            <v>1151</v>
          </cell>
          <cell r="L201">
            <v>420745</v>
          </cell>
          <cell r="M201">
            <v>5623850</v>
          </cell>
          <cell r="N201">
            <v>6329151</v>
          </cell>
          <cell r="O201">
            <v>0.82863440275986677</v>
          </cell>
          <cell r="P201">
            <v>18110</v>
          </cell>
          <cell r="Q201">
            <v>2.3710240179103304</v>
          </cell>
        </row>
        <row r="202">
          <cell r="B202" t="str">
            <v>99-00</v>
          </cell>
          <cell r="C202">
            <v>1142.5</v>
          </cell>
          <cell r="D202">
            <v>7500</v>
          </cell>
          <cell r="E202">
            <v>7716.6</v>
          </cell>
          <cell r="F202">
            <v>102.9</v>
          </cell>
          <cell r="G202">
            <v>81.2</v>
          </cell>
          <cell r="H202">
            <v>76.900000000000006</v>
          </cell>
          <cell r="I202">
            <v>677.6</v>
          </cell>
          <cell r="J202">
            <v>8.7810693828888358</v>
          </cell>
          <cell r="K202">
            <v>1153</v>
          </cell>
          <cell r="L202">
            <v>218441</v>
          </cell>
          <cell r="M202">
            <v>5821951</v>
          </cell>
          <cell r="N202">
            <v>6049762</v>
          </cell>
          <cell r="O202">
            <v>0.78399320944457407</v>
          </cell>
          <cell r="P202">
            <v>14653</v>
          </cell>
          <cell r="Q202">
            <v>1.8988932949744706</v>
          </cell>
        </row>
        <row r="203">
          <cell r="B203" t="str">
            <v>00-01</v>
          </cell>
          <cell r="C203">
            <v>1142.5</v>
          </cell>
          <cell r="D203">
            <v>7650</v>
          </cell>
          <cell r="E203">
            <v>7203.11</v>
          </cell>
          <cell r="F203">
            <v>94.16</v>
          </cell>
          <cell r="G203">
            <v>78.55</v>
          </cell>
          <cell r="H203">
            <v>71.97</v>
          </cell>
          <cell r="I203">
            <v>642.57000000000005</v>
          </cell>
          <cell r="J203">
            <v>8.9207300735376815</v>
          </cell>
          <cell r="K203">
            <v>1129</v>
          </cell>
          <cell r="M203">
            <v>6219252</v>
          </cell>
          <cell r="N203">
            <v>5907097</v>
          </cell>
          <cell r="O203">
            <v>0.82007591165482685</v>
          </cell>
          <cell r="P203">
            <v>20652</v>
          </cell>
          <cell r="Q203">
            <v>2.8670949076162935</v>
          </cell>
        </row>
        <row r="204">
          <cell r="A204" t="str">
            <v>Average last 5 years</v>
          </cell>
          <cell r="D204">
            <v>6660</v>
          </cell>
          <cell r="E204">
            <v>7305.7199999999993</v>
          </cell>
          <cell r="F204">
            <v>110.7923686657842</v>
          </cell>
          <cell r="G204">
            <v>81.312669584245072</v>
          </cell>
          <cell r="H204">
            <v>72.955938990637762</v>
          </cell>
          <cell r="I204">
            <v>657.68520000000012</v>
          </cell>
          <cell r="J204">
            <v>9.015001550741804</v>
          </cell>
          <cell r="K204">
            <v>1136.2</v>
          </cell>
          <cell r="L204">
            <v>180421.6</v>
          </cell>
          <cell r="M204">
            <v>6067658</v>
          </cell>
          <cell r="N204">
            <v>6099050</v>
          </cell>
          <cell r="O204">
            <v>0.83612560692956772</v>
          </cell>
          <cell r="P204">
            <v>23379.4</v>
          </cell>
          <cell r="Q204">
            <v>3.2680054458821837</v>
          </cell>
        </row>
        <row r="205">
          <cell r="A205" t="str">
            <v>SANJAY GANDHI I</v>
          </cell>
          <cell r="B205" t="str">
            <v>93-94</v>
          </cell>
          <cell r="C205">
            <v>210</v>
          </cell>
          <cell r="D205">
            <v>1500</v>
          </cell>
          <cell r="E205">
            <v>213.536</v>
          </cell>
          <cell r="F205">
            <v>14.235733333333332</v>
          </cell>
          <cell r="G205">
            <v>51.811609848484849</v>
          </cell>
          <cell r="H205">
            <v>11.607740813220266</v>
          </cell>
          <cell r="I205">
            <v>26.419</v>
          </cell>
          <cell r="J205">
            <v>12.372152704930317</v>
          </cell>
          <cell r="K205">
            <v>210</v>
          </cell>
          <cell r="L205">
            <v>27246</v>
          </cell>
          <cell r="M205">
            <v>163172</v>
          </cell>
          <cell r="N205">
            <v>147992.79999999999</v>
          </cell>
          <cell r="O205">
            <v>0.69305784504720513</v>
          </cell>
          <cell r="P205">
            <v>9704.1849999999995</v>
          </cell>
          <cell r="Q205">
            <v>45.445194252959688</v>
          </cell>
        </row>
        <row r="206">
          <cell r="B206" t="str">
            <v>94-95</v>
          </cell>
          <cell r="C206">
            <v>420</v>
          </cell>
          <cell r="D206">
            <v>1500</v>
          </cell>
          <cell r="E206">
            <v>1199</v>
          </cell>
          <cell r="F206">
            <v>79.933333333333337</v>
          </cell>
          <cell r="G206">
            <v>72.66</v>
          </cell>
          <cell r="H206">
            <v>35.287909758778738</v>
          </cell>
          <cell r="I206">
            <v>140.80000000000001</v>
          </cell>
          <cell r="J206">
            <v>11.743119266055047</v>
          </cell>
          <cell r="K206">
            <v>420</v>
          </cell>
          <cell r="L206">
            <v>42526</v>
          </cell>
          <cell r="M206">
            <v>900647</v>
          </cell>
          <cell r="N206">
            <v>920961</v>
          </cell>
          <cell r="O206">
            <v>0.76810758965804837</v>
          </cell>
          <cell r="P206">
            <v>34256</v>
          </cell>
          <cell r="Q206">
            <v>28.57047539616347</v>
          </cell>
        </row>
        <row r="207">
          <cell r="B207" t="str">
            <v>95-96</v>
          </cell>
          <cell r="C207">
            <v>420</v>
          </cell>
          <cell r="D207">
            <v>2420</v>
          </cell>
          <cell r="E207">
            <v>1991.4</v>
          </cell>
          <cell r="F207">
            <v>82.289256198347104</v>
          </cell>
          <cell r="G207">
            <v>74</v>
          </cell>
          <cell r="H207">
            <v>53.978011969815249</v>
          </cell>
          <cell r="I207">
            <v>202.1</v>
          </cell>
          <cell r="J207">
            <v>10.148639148337852</v>
          </cell>
          <cell r="K207">
            <v>420</v>
          </cell>
          <cell r="L207">
            <v>14598</v>
          </cell>
          <cell r="M207">
            <v>1425155</v>
          </cell>
          <cell r="N207">
            <v>1338274</v>
          </cell>
          <cell r="O207">
            <v>0.67202671487395804</v>
          </cell>
          <cell r="P207">
            <v>23294</v>
          </cell>
          <cell r="Q207">
            <v>11.697298383047102</v>
          </cell>
        </row>
        <row r="208">
          <cell r="B208" t="str">
            <v>96-97</v>
          </cell>
          <cell r="C208">
            <v>420</v>
          </cell>
          <cell r="D208">
            <v>2500</v>
          </cell>
          <cell r="E208">
            <v>2363</v>
          </cell>
          <cell r="F208">
            <v>94.52</v>
          </cell>
          <cell r="G208">
            <v>79.2</v>
          </cell>
          <cell r="H208">
            <v>64.225918677973468</v>
          </cell>
          <cell r="I208">
            <v>227.8</v>
          </cell>
          <cell r="J208">
            <v>9.6402877697841731</v>
          </cell>
          <cell r="K208">
            <v>420</v>
          </cell>
          <cell r="L208">
            <v>140663</v>
          </cell>
          <cell r="M208">
            <v>1583093</v>
          </cell>
          <cell r="N208">
            <v>1606855</v>
          </cell>
          <cell r="O208">
            <v>0.68000634786288616</v>
          </cell>
          <cell r="P208">
            <v>13542</v>
          </cell>
          <cell r="Q208">
            <v>5.7308506136267461</v>
          </cell>
        </row>
        <row r="209">
          <cell r="B209" t="str">
            <v>97-98</v>
          </cell>
          <cell r="C209">
            <v>420</v>
          </cell>
          <cell r="D209">
            <v>2450</v>
          </cell>
          <cell r="E209">
            <v>2249.6</v>
          </cell>
          <cell r="F209">
            <v>91.820408163265313</v>
          </cell>
          <cell r="G209">
            <v>71.7</v>
          </cell>
          <cell r="H209">
            <v>61.143726897151552</v>
          </cell>
          <cell r="I209">
            <v>240.256</v>
          </cell>
          <cell r="J209">
            <v>10.679943100995732</v>
          </cell>
          <cell r="K209">
            <v>428</v>
          </cell>
          <cell r="L209">
            <v>145240</v>
          </cell>
          <cell r="M209">
            <v>1590809</v>
          </cell>
          <cell r="N209">
            <v>1530284</v>
          </cell>
          <cell r="O209">
            <v>0.68024715504978661</v>
          </cell>
          <cell r="P209">
            <v>9014</v>
          </cell>
          <cell r="Q209">
            <v>4.0069345661450928</v>
          </cell>
        </row>
        <row r="210">
          <cell r="B210" t="str">
            <v>98-99</v>
          </cell>
          <cell r="C210">
            <v>420</v>
          </cell>
          <cell r="D210">
            <v>2600</v>
          </cell>
          <cell r="E210">
            <v>2518.15</v>
          </cell>
          <cell r="F210">
            <v>96.851923076923072</v>
          </cell>
          <cell r="G210">
            <v>80</v>
          </cell>
          <cell r="H210">
            <v>68.442868014785816</v>
          </cell>
          <cell r="I210">
            <v>252.1</v>
          </cell>
          <cell r="J210">
            <v>10.01131783253579</v>
          </cell>
          <cell r="K210">
            <v>422</v>
          </cell>
          <cell r="L210">
            <v>120443</v>
          </cell>
          <cell r="M210">
            <v>1750724</v>
          </cell>
          <cell r="N210">
            <v>1762685</v>
          </cell>
          <cell r="O210">
            <v>0.6999920576613784</v>
          </cell>
          <cell r="P210">
            <v>10321</v>
          </cell>
          <cell r="Q210">
            <v>4.0986438456803604</v>
          </cell>
        </row>
        <row r="211">
          <cell r="B211" t="str">
            <v>99-00</v>
          </cell>
          <cell r="C211">
            <v>420</v>
          </cell>
          <cell r="D211">
            <v>2750</v>
          </cell>
          <cell r="E211">
            <v>2308.1</v>
          </cell>
          <cell r="F211">
            <v>83.9</v>
          </cell>
          <cell r="G211">
            <v>76.099999999999994</v>
          </cell>
          <cell r="H211">
            <v>62.6</v>
          </cell>
          <cell r="I211">
            <v>235.9</v>
          </cell>
          <cell r="J211">
            <v>10.220527706771804</v>
          </cell>
          <cell r="K211">
            <v>410</v>
          </cell>
          <cell r="L211" t="str">
            <v/>
          </cell>
          <cell r="M211">
            <v>5821951</v>
          </cell>
          <cell r="N211">
            <v>1629408</v>
          </cell>
          <cell r="O211">
            <v>0.70595208179888225</v>
          </cell>
          <cell r="P211">
            <v>6311</v>
          </cell>
          <cell r="Q211">
            <v>2.7342836098955852</v>
          </cell>
        </row>
        <row r="212">
          <cell r="B212" t="str">
            <v>00-01</v>
          </cell>
          <cell r="C212">
            <v>420</v>
          </cell>
          <cell r="D212">
            <v>2650</v>
          </cell>
          <cell r="E212">
            <v>2063.33</v>
          </cell>
          <cell r="F212">
            <v>77.89</v>
          </cell>
          <cell r="G212">
            <v>77.25</v>
          </cell>
          <cell r="H212">
            <v>56.08</v>
          </cell>
          <cell r="I212">
            <v>215.97</v>
          </cell>
          <cell r="J212">
            <v>10.46706052836919</v>
          </cell>
          <cell r="K212">
            <v>420</v>
          </cell>
          <cell r="L212">
            <v>86958</v>
          </cell>
          <cell r="M212">
            <v>6219252</v>
          </cell>
          <cell r="N212">
            <v>1511420</v>
          </cell>
          <cell r="O212">
            <v>0.73251491520987921</v>
          </cell>
          <cell r="P212">
            <v>13144</v>
          </cell>
          <cell r="Q212">
            <v>6.3702849277624036</v>
          </cell>
        </row>
        <row r="213">
          <cell r="A213" t="str">
            <v>Average last 5 years</v>
          </cell>
          <cell r="D213">
            <v>2590</v>
          </cell>
          <cell r="E213">
            <v>2300.4360000000001</v>
          </cell>
          <cell r="F213">
            <v>88.996466248037677</v>
          </cell>
          <cell r="G213">
            <v>76.849999999999994</v>
          </cell>
          <cell r="H213">
            <v>62.49850271798217</v>
          </cell>
          <cell r="I213">
            <v>234.40520000000001</v>
          </cell>
          <cell r="J213">
            <v>10.203827387691337</v>
          </cell>
          <cell r="K213">
            <v>420</v>
          </cell>
          <cell r="L213">
            <v>98660.800000000003</v>
          </cell>
          <cell r="M213">
            <v>3393165.8</v>
          </cell>
          <cell r="N213">
            <v>1608130.4</v>
          </cell>
          <cell r="O213">
            <v>0.69974251151656253</v>
          </cell>
          <cell r="P213">
            <v>10466.4</v>
          </cell>
          <cell r="Q213">
            <v>4.5881995126220376</v>
          </cell>
        </row>
        <row r="214">
          <cell r="A214" t="str">
            <v>SANJAY GANDHI II</v>
          </cell>
          <cell r="B214" t="str">
            <v>99-00</v>
          </cell>
          <cell r="C214">
            <v>420</v>
          </cell>
          <cell r="D214">
            <v>1000</v>
          </cell>
          <cell r="E214">
            <v>1466.19</v>
          </cell>
          <cell r="F214">
            <v>146.619</v>
          </cell>
          <cell r="G214">
            <v>90.47</v>
          </cell>
          <cell r="H214">
            <v>85.84</v>
          </cell>
          <cell r="I214">
            <v>155.31</v>
          </cell>
          <cell r="J214">
            <v>10.592760829087634</v>
          </cell>
          <cell r="K214">
            <v>420</v>
          </cell>
          <cell r="L214" t="str">
            <v/>
          </cell>
          <cell r="M214" t="str">
            <v/>
          </cell>
          <cell r="N214">
            <v>1024588</v>
          </cell>
          <cell r="O214">
            <v>0.69880984047088035</v>
          </cell>
          <cell r="P214">
            <v>17216.427</v>
          </cell>
          <cell r="Q214">
            <v>11.742289198534978</v>
          </cell>
        </row>
        <row r="215">
          <cell r="B215" t="str">
            <v>00-01</v>
          </cell>
          <cell r="C215">
            <v>420</v>
          </cell>
          <cell r="D215">
            <v>2700</v>
          </cell>
          <cell r="E215">
            <v>2860.88</v>
          </cell>
          <cell r="F215">
            <v>105.84</v>
          </cell>
          <cell r="G215">
            <v>89.52</v>
          </cell>
          <cell r="H215">
            <v>77.760000000000005</v>
          </cell>
          <cell r="I215">
            <v>283.33999999999997</v>
          </cell>
          <cell r="J215">
            <v>9.9</v>
          </cell>
          <cell r="K215">
            <v>420</v>
          </cell>
          <cell r="N215">
            <v>2096666</v>
          </cell>
          <cell r="O215">
            <v>0.73299999999999998</v>
          </cell>
          <cell r="P215">
            <v>8182</v>
          </cell>
          <cell r="Q215">
            <v>2.86</v>
          </cell>
        </row>
        <row r="216">
          <cell r="A216" t="str">
            <v>Average last 2 years</v>
          </cell>
          <cell r="D216">
            <v>1850</v>
          </cell>
          <cell r="E216">
            <v>2163.5349999999999</v>
          </cell>
          <cell r="F216">
            <v>126.2295</v>
          </cell>
          <cell r="G216">
            <v>89.995000000000005</v>
          </cell>
          <cell r="H216">
            <v>81.800000000000011</v>
          </cell>
          <cell r="I216">
            <v>219.32499999999999</v>
          </cell>
          <cell r="J216">
            <v>10.246380414543818</v>
          </cell>
          <cell r="K216">
            <v>420</v>
          </cell>
          <cell r="L216">
            <v>0</v>
          </cell>
          <cell r="M216">
            <v>0</v>
          </cell>
          <cell r="N216">
            <v>1560627</v>
          </cell>
          <cell r="O216">
            <v>0.71590492023544017</v>
          </cell>
          <cell r="P216">
            <v>12699.2135</v>
          </cell>
          <cell r="Q216">
            <v>7.3011445992674888</v>
          </cell>
        </row>
        <row r="217">
          <cell r="A217" t="str">
            <v>SANJAY GANDHI</v>
          </cell>
          <cell r="B217" t="str">
            <v>93-94</v>
          </cell>
          <cell r="C217">
            <v>210</v>
          </cell>
          <cell r="D217">
            <v>1500</v>
          </cell>
          <cell r="E217">
            <v>213.536</v>
          </cell>
          <cell r="F217">
            <v>14.235733333333332</v>
          </cell>
          <cell r="G217">
            <v>51.811609848484849</v>
          </cell>
          <cell r="H217">
            <v>11.607740813220266</v>
          </cell>
          <cell r="I217">
            <v>26.419</v>
          </cell>
          <cell r="J217">
            <v>12.372152704930317</v>
          </cell>
          <cell r="K217">
            <v>210</v>
          </cell>
          <cell r="L217">
            <v>27246</v>
          </cell>
          <cell r="M217">
            <v>163172</v>
          </cell>
          <cell r="N217">
            <v>147992.79999999999</v>
          </cell>
          <cell r="O217">
            <v>0.69305784504720513</v>
          </cell>
          <cell r="P217">
            <v>9704.1849999999995</v>
          </cell>
          <cell r="Q217">
            <v>45.445194252959688</v>
          </cell>
        </row>
        <row r="218">
          <cell r="B218" t="str">
            <v>94-95</v>
          </cell>
          <cell r="C218">
            <v>420</v>
          </cell>
          <cell r="D218">
            <v>1500</v>
          </cell>
          <cell r="E218">
            <v>1199</v>
          </cell>
          <cell r="F218">
            <v>79.933333333333337</v>
          </cell>
          <cell r="G218">
            <v>72.66</v>
          </cell>
          <cell r="H218">
            <v>35.287909758778738</v>
          </cell>
          <cell r="I218">
            <v>140.80000000000001</v>
          </cell>
          <cell r="J218">
            <v>11.743119266055047</v>
          </cell>
          <cell r="K218">
            <v>420</v>
          </cell>
          <cell r="L218">
            <v>42526</v>
          </cell>
          <cell r="M218">
            <v>900647</v>
          </cell>
          <cell r="N218">
            <v>920961</v>
          </cell>
          <cell r="O218">
            <v>0.76810758965804837</v>
          </cell>
          <cell r="P218">
            <v>34256</v>
          </cell>
          <cell r="Q218">
            <v>28.57047539616347</v>
          </cell>
        </row>
        <row r="219">
          <cell r="B219" t="str">
            <v>95-96</v>
          </cell>
          <cell r="C219">
            <v>420</v>
          </cell>
          <cell r="D219">
            <v>2420</v>
          </cell>
          <cell r="E219">
            <v>1991.4</v>
          </cell>
          <cell r="F219">
            <v>82.289256198347104</v>
          </cell>
          <cell r="G219">
            <v>74</v>
          </cell>
          <cell r="H219">
            <v>53.978011969815249</v>
          </cell>
          <cell r="I219">
            <v>202.1</v>
          </cell>
          <cell r="J219">
            <v>10.148639148337852</v>
          </cell>
          <cell r="K219">
            <v>420</v>
          </cell>
          <cell r="L219">
            <v>14598</v>
          </cell>
          <cell r="M219">
            <v>1425155</v>
          </cell>
          <cell r="N219">
            <v>1338274</v>
          </cell>
          <cell r="O219">
            <v>0.67202671487395804</v>
          </cell>
          <cell r="P219">
            <v>23294</v>
          </cell>
          <cell r="Q219">
            <v>11.697298383047102</v>
          </cell>
        </row>
        <row r="220">
          <cell r="B220" t="str">
            <v>96-97</v>
          </cell>
          <cell r="C220">
            <v>420</v>
          </cell>
          <cell r="D220">
            <v>2500</v>
          </cell>
          <cell r="E220">
            <v>2363</v>
          </cell>
          <cell r="F220">
            <v>94.52</v>
          </cell>
          <cell r="G220">
            <v>79.2</v>
          </cell>
          <cell r="H220">
            <v>64.225918677973468</v>
          </cell>
          <cell r="I220">
            <v>227.8</v>
          </cell>
          <cell r="J220">
            <v>9.6402877697841731</v>
          </cell>
          <cell r="K220">
            <v>420</v>
          </cell>
          <cell r="L220">
            <v>140663</v>
          </cell>
          <cell r="M220">
            <v>1583093</v>
          </cell>
          <cell r="N220">
            <v>1606855</v>
          </cell>
          <cell r="O220">
            <v>0.68000634786288616</v>
          </cell>
          <cell r="P220">
            <v>13542</v>
          </cell>
          <cell r="Q220">
            <v>5.7308506136267461</v>
          </cell>
        </row>
        <row r="221">
          <cell r="B221" t="str">
            <v>97-98</v>
          </cell>
          <cell r="C221">
            <v>420</v>
          </cell>
          <cell r="D221">
            <v>2450</v>
          </cell>
          <cell r="E221">
            <v>2249.6</v>
          </cell>
          <cell r="F221">
            <v>91.820408163265313</v>
          </cell>
          <cell r="G221">
            <v>71.7</v>
          </cell>
          <cell r="H221">
            <v>61.143726897151552</v>
          </cell>
          <cell r="I221">
            <v>240.256</v>
          </cell>
          <cell r="J221">
            <v>10.679943100995732</v>
          </cell>
          <cell r="K221">
            <v>428</v>
          </cell>
          <cell r="L221">
            <v>145240</v>
          </cell>
          <cell r="M221">
            <v>1590809</v>
          </cell>
          <cell r="N221">
            <v>1530284</v>
          </cell>
          <cell r="O221">
            <v>0.68024715504978661</v>
          </cell>
          <cell r="P221">
            <v>9014</v>
          </cell>
          <cell r="Q221">
            <v>4.0069345661450928</v>
          </cell>
        </row>
        <row r="222">
          <cell r="B222" t="str">
            <v>98-99</v>
          </cell>
          <cell r="C222">
            <v>420</v>
          </cell>
          <cell r="D222">
            <v>2600</v>
          </cell>
          <cell r="E222">
            <v>2518.15</v>
          </cell>
          <cell r="F222">
            <v>96.851923076923072</v>
          </cell>
          <cell r="G222">
            <v>80</v>
          </cell>
          <cell r="H222">
            <v>68.442868014785816</v>
          </cell>
          <cell r="I222">
            <v>252.1</v>
          </cell>
          <cell r="J222">
            <v>10.01131783253579</v>
          </cell>
          <cell r="K222">
            <v>422</v>
          </cell>
          <cell r="L222">
            <v>120443</v>
          </cell>
          <cell r="M222">
            <v>1750724</v>
          </cell>
          <cell r="N222">
            <v>1762685</v>
          </cell>
          <cell r="O222">
            <v>0.6999920576613784</v>
          </cell>
          <cell r="P222">
            <v>10321</v>
          </cell>
          <cell r="Q222">
            <v>4.0986438456803604</v>
          </cell>
        </row>
        <row r="223">
          <cell r="B223" t="str">
            <v>99-00</v>
          </cell>
          <cell r="C223">
            <v>840</v>
          </cell>
          <cell r="D223">
            <v>3750</v>
          </cell>
          <cell r="E223">
            <v>3774.29</v>
          </cell>
          <cell r="F223">
            <v>230.51900000000001</v>
          </cell>
          <cell r="G223">
            <v>166.57</v>
          </cell>
          <cell r="H223">
            <v>148.44</v>
          </cell>
          <cell r="I223">
            <v>391.21000000000004</v>
          </cell>
          <cell r="J223">
            <v>20.813288535859439</v>
          </cell>
          <cell r="K223">
            <v>830</v>
          </cell>
          <cell r="L223">
            <v>171738.57</v>
          </cell>
          <cell r="M223">
            <v>2540597.02</v>
          </cell>
          <cell r="N223">
            <v>2180367</v>
          </cell>
          <cell r="O223">
            <v>1.4047619222697625</v>
          </cell>
          <cell r="P223">
            <v>23527.427</v>
          </cell>
          <cell r="Q223">
            <v>14.476572808430564</v>
          </cell>
        </row>
        <row r="224">
          <cell r="B224" t="str">
            <v>00-01</v>
          </cell>
          <cell r="C224">
            <v>840</v>
          </cell>
          <cell r="D224">
            <v>5350</v>
          </cell>
          <cell r="E224">
            <v>4924.21</v>
          </cell>
          <cell r="F224">
            <v>92.01</v>
          </cell>
          <cell r="G224">
            <v>83.39</v>
          </cell>
          <cell r="H224">
            <v>66.92</v>
          </cell>
          <cell r="I224">
            <v>499.31</v>
          </cell>
          <cell r="J224">
            <v>10.14</v>
          </cell>
          <cell r="K224">
            <v>820</v>
          </cell>
          <cell r="L224">
            <v>58349</v>
          </cell>
          <cell r="M224">
            <v>3800562</v>
          </cell>
          <cell r="N224">
            <v>2979105</v>
          </cell>
          <cell r="O224">
            <v>0.73</v>
          </cell>
          <cell r="P224">
            <v>21325</v>
          </cell>
          <cell r="Q224">
            <v>4.33</v>
          </cell>
        </row>
        <row r="225">
          <cell r="A225" t="str">
            <v>Average last 5 years</v>
          </cell>
          <cell r="D225">
            <v>3330</v>
          </cell>
          <cell r="E225">
            <v>3165.85</v>
          </cell>
          <cell r="F225">
            <v>121.14426624803768</v>
          </cell>
          <cell r="G225">
            <v>96.171999999999997</v>
          </cell>
          <cell r="H225">
            <v>81.834502717982176</v>
          </cell>
          <cell r="I225">
            <v>322.1352</v>
          </cell>
          <cell r="J225">
            <v>12.256967447835027</v>
          </cell>
          <cell r="K225">
            <v>584</v>
          </cell>
          <cell r="L225">
            <v>127286.71400000001</v>
          </cell>
          <cell r="M225">
            <v>2253157.0039999997</v>
          </cell>
          <cell r="N225">
            <v>2011859.2</v>
          </cell>
          <cell r="O225">
            <v>0.83900149656876266</v>
          </cell>
          <cell r="P225">
            <v>15545.885399999999</v>
          </cell>
          <cell r="Q225">
            <v>6.5286003667765531</v>
          </cell>
        </row>
        <row r="226">
          <cell r="A226" t="str">
            <v xml:space="preserve"> * SANJAY GHANDHI : CONSIDERING SGTPS # 1 W.E.F 01.04.93  &amp;  SGTPS # 2 W.E.F; 26.05.94 .# 3 WE.F; 01.09.99</v>
          </cell>
        </row>
        <row r="227">
          <cell r="A227" t="str">
            <v>CONSIDERING SGTPS # 1 W.E.F; 01.01.95    P.L.F. FOR 94-95 = 66.0</v>
          </cell>
          <cell r="G227" t="str">
            <v>&amp; Unit #2 w.e.f. 01.04.95 for P.L.F.</v>
          </cell>
        </row>
        <row r="228">
          <cell r="A228" t="str">
            <v>STATE  LOAD  DESPATCH  CENTRE  M.P.E.B.  JABALPUR</v>
          </cell>
        </row>
        <row r="229">
          <cell r="A229" t="str">
            <v>THERMAL</v>
          </cell>
        </row>
        <row r="230">
          <cell r="A230" t="str">
            <v>STATION NAME</v>
          </cell>
          <cell r="B230" t="str">
            <v>YEAR</v>
          </cell>
          <cell r="C230" t="str">
            <v>CAPACITY</v>
          </cell>
          <cell r="D230" t="str">
            <v>TARGET</v>
          </cell>
          <cell r="E230" t="str">
            <v>ACTUAL GENE.</v>
          </cell>
          <cell r="F230" t="str">
            <v>ACHIEVE-MENT</v>
          </cell>
          <cell r="G230" t="str">
            <v>AVAIL-ABILITY</v>
          </cell>
          <cell r="H230" t="str">
            <v>P.L.F.</v>
          </cell>
          <cell r="I230" t="str">
            <v>AUXILIARY CONSUMPTION</v>
          </cell>
          <cell r="K230" t="str">
            <v>MAXIMUM DEMAND</v>
          </cell>
          <cell r="L230" t="str">
            <v>COAL IN MT</v>
          </cell>
          <cell r="N230" t="str">
            <v>COAL CONSUMED</v>
          </cell>
          <cell r="P230" t="str">
            <v>FUEL OIL CONSUMPTION</v>
          </cell>
        </row>
        <row r="231">
          <cell r="C231" t="str">
            <v>MW</v>
          </cell>
          <cell r="D231" t="str">
            <v>MKwh</v>
          </cell>
          <cell r="E231" t="str">
            <v>MKwh</v>
          </cell>
          <cell r="F231" t="str">
            <v>%</v>
          </cell>
          <cell r="G231" t="str">
            <v>%</v>
          </cell>
          <cell r="H231" t="str">
            <v>%</v>
          </cell>
          <cell r="I231" t="str">
            <v>MKwh</v>
          </cell>
          <cell r="J231" t="str">
            <v>%</v>
          </cell>
          <cell r="K231" t="str">
            <v>MW</v>
          </cell>
          <cell r="L231" t="str">
            <v>OP.STOCK</v>
          </cell>
          <cell r="M231" t="str">
            <v>RECIEPT</v>
          </cell>
          <cell r="N231" t="str">
            <v>MT</v>
          </cell>
          <cell r="O231" t="str">
            <v>Kg/kWH</v>
          </cell>
          <cell r="P231" t="str">
            <v>KL</v>
          </cell>
          <cell r="Q231" t="str">
            <v>ml/KWH</v>
          </cell>
        </row>
        <row r="232">
          <cell r="A232" t="str">
            <v>THERMAL</v>
          </cell>
          <cell r="B232" t="str">
            <v>88-89</v>
          </cell>
          <cell r="C232">
            <v>2812.5</v>
          </cell>
          <cell r="D232">
            <v>13000</v>
          </cell>
          <cell r="E232">
            <v>12191.210000000001</v>
          </cell>
          <cell r="F232">
            <v>93.77853846153846</v>
          </cell>
          <cell r="G232">
            <v>68.689582222222228</v>
          </cell>
          <cell r="H232">
            <v>50.05</v>
          </cell>
          <cell r="I232">
            <v>0</v>
          </cell>
          <cell r="J232">
            <v>0</v>
          </cell>
          <cell r="K232">
            <v>2080</v>
          </cell>
          <cell r="M232">
            <v>0</v>
          </cell>
          <cell r="N232">
            <v>9903110</v>
          </cell>
          <cell r="O232">
            <v>0.81231559459643454</v>
          </cell>
          <cell r="P232">
            <v>153018</v>
          </cell>
          <cell r="Q232">
            <v>12.551502270898458</v>
          </cell>
        </row>
        <row r="233">
          <cell r="B233" t="str">
            <v>89-90</v>
          </cell>
          <cell r="C233">
            <v>2812.5</v>
          </cell>
          <cell r="D233">
            <v>13000</v>
          </cell>
          <cell r="E233">
            <v>12464.71</v>
          </cell>
          <cell r="F233">
            <v>95.882384615384609</v>
          </cell>
          <cell r="G233">
            <v>71.313822222222228</v>
          </cell>
          <cell r="H233">
            <v>50.592430238457638</v>
          </cell>
          <cell r="I233">
            <v>1225</v>
          </cell>
          <cell r="J233">
            <v>9.827745691636629</v>
          </cell>
          <cell r="K233">
            <v>2080</v>
          </cell>
          <cell r="M233">
            <v>9887181</v>
          </cell>
          <cell r="N233">
            <v>9880489</v>
          </cell>
          <cell r="O233">
            <v>0.79267700572255595</v>
          </cell>
          <cell r="P233">
            <v>222061</v>
          </cell>
          <cell r="Q233">
            <v>17.815175804330789</v>
          </cell>
        </row>
        <row r="234">
          <cell r="B234" t="str">
            <v>90-91</v>
          </cell>
          <cell r="C234">
            <v>2682.5</v>
          </cell>
          <cell r="D234">
            <v>13750</v>
          </cell>
          <cell r="E234">
            <v>12376.880000000001</v>
          </cell>
          <cell r="F234">
            <v>90.013672727272734</v>
          </cell>
          <cell r="G234">
            <v>71.034529356943153</v>
          </cell>
          <cell r="H234">
            <v>52.670488154663872</v>
          </cell>
          <cell r="I234">
            <v>1314.15</v>
          </cell>
          <cell r="J234">
            <v>10.61778089470044</v>
          </cell>
          <cell r="K234">
            <v>2176</v>
          </cell>
          <cell r="M234">
            <v>9549897</v>
          </cell>
          <cell r="N234">
            <v>9845919</v>
          </cell>
          <cell r="O234">
            <v>0.79550896510267521</v>
          </cell>
          <cell r="P234">
            <v>180521</v>
          </cell>
          <cell r="Q234">
            <v>14.585339762524965</v>
          </cell>
        </row>
        <row r="235">
          <cell r="B235" t="str">
            <v>91-92</v>
          </cell>
          <cell r="C235">
            <v>2682.5</v>
          </cell>
          <cell r="D235">
            <v>13440</v>
          </cell>
          <cell r="E235">
            <v>11579.91</v>
          </cell>
          <cell r="F235">
            <v>86.160044642857144</v>
          </cell>
          <cell r="G235">
            <v>66.919506057781931</v>
          </cell>
          <cell r="H235">
            <v>49.144296925529261</v>
          </cell>
          <cell r="I235">
            <v>1235.07</v>
          </cell>
          <cell r="J235">
            <v>10.665626934924365</v>
          </cell>
          <cell r="K235">
            <v>1930</v>
          </cell>
          <cell r="M235">
            <v>9509426</v>
          </cell>
          <cell r="N235">
            <v>9628339</v>
          </cell>
          <cell r="O235">
            <v>0.83146924285249191</v>
          </cell>
          <cell r="P235">
            <v>147302</v>
          </cell>
          <cell r="Q235">
            <v>12.720478829282785</v>
          </cell>
        </row>
        <row r="236">
          <cell r="B236" t="str">
            <v>92-93</v>
          </cell>
          <cell r="C236">
            <v>2682.5</v>
          </cell>
          <cell r="D236">
            <v>13240</v>
          </cell>
          <cell r="E236">
            <v>12363.220000000001</v>
          </cell>
          <cell r="F236">
            <v>93.377794561933541</v>
          </cell>
          <cell r="G236">
            <v>71.4544734389562</v>
          </cell>
          <cell r="H236">
            <v>52.612357279338859</v>
          </cell>
          <cell r="I236">
            <v>1288.08</v>
          </cell>
          <cell r="J236">
            <v>10.418644980838325</v>
          </cell>
          <cell r="K236">
            <v>2304</v>
          </cell>
          <cell r="M236">
            <v>10240661</v>
          </cell>
          <cell r="N236">
            <v>10365511</v>
          </cell>
          <cell r="O236">
            <v>0.8384151539809207</v>
          </cell>
          <cell r="P236">
            <v>178366</v>
          </cell>
          <cell r="Q236">
            <v>14.427147620118381</v>
          </cell>
        </row>
        <row r="237">
          <cell r="B237" t="str">
            <v>93-94</v>
          </cell>
          <cell r="C237">
            <v>2882.5</v>
          </cell>
          <cell r="D237">
            <v>14885</v>
          </cell>
          <cell r="E237">
            <v>13331.489799999999</v>
          </cell>
          <cell r="F237">
            <v>89.563250251931478</v>
          </cell>
          <cell r="G237">
            <v>70.561553251088981</v>
          </cell>
          <cell r="H237">
            <v>52.796515740157702</v>
          </cell>
          <cell r="I237">
            <v>1393.0175370000002</v>
          </cell>
          <cell r="J237">
            <v>10.449076269030341</v>
          </cell>
          <cell r="K237">
            <v>2516</v>
          </cell>
          <cell r="L237" t="str">
            <v/>
          </cell>
          <cell r="M237">
            <v>10774979</v>
          </cell>
          <cell r="N237">
            <v>10889112.170000002</v>
          </cell>
          <cell r="O237">
            <v>0.81679634709693161</v>
          </cell>
          <cell r="P237">
            <v>145021.60399999999</v>
          </cell>
          <cell r="Q237">
            <v>10.878124363865171</v>
          </cell>
        </row>
        <row r="238">
          <cell r="B238" t="str">
            <v>94-95</v>
          </cell>
          <cell r="C238">
            <v>3092.5</v>
          </cell>
          <cell r="D238">
            <v>14850</v>
          </cell>
          <cell r="E238">
            <v>14781.1</v>
          </cell>
          <cell r="F238">
            <v>99.536026936026943</v>
          </cell>
          <cell r="G238">
            <v>74.786483427647539</v>
          </cell>
          <cell r="H238">
            <v>54.56233411959262</v>
          </cell>
          <cell r="I238">
            <v>1558.8</v>
          </cell>
          <cell r="J238">
            <v>10.545899831541631</v>
          </cell>
          <cell r="K238">
            <v>2860</v>
          </cell>
          <cell r="L238" t="str">
            <v/>
          </cell>
          <cell r="M238">
            <v>12293369</v>
          </cell>
          <cell r="N238">
            <v>12127995</v>
          </cell>
          <cell r="O238">
            <v>0.82050693114856132</v>
          </cell>
          <cell r="P238">
            <v>185245</v>
          </cell>
          <cell r="Q238">
            <v>12.53255846993796</v>
          </cell>
        </row>
        <row r="239">
          <cell r="B239" t="str">
            <v>95-96</v>
          </cell>
          <cell r="C239">
            <v>3092.5</v>
          </cell>
          <cell r="D239">
            <v>16620</v>
          </cell>
          <cell r="E239">
            <v>16071.3</v>
          </cell>
          <cell r="F239">
            <v>96.698555956678703</v>
          </cell>
          <cell r="G239">
            <v>75.344624090541629</v>
          </cell>
          <cell r="H239">
            <v>59.324924419441643</v>
          </cell>
          <cell r="I239">
            <v>1648.2999999999997</v>
          </cell>
          <cell r="J239">
            <v>10.256170938256394</v>
          </cell>
          <cell r="K239">
            <v>2888</v>
          </cell>
          <cell r="L239" t="str">
            <v/>
          </cell>
          <cell r="M239">
            <v>12728814</v>
          </cell>
          <cell r="N239">
            <v>13030027</v>
          </cell>
          <cell r="O239">
            <v>0.81076372166532884</v>
          </cell>
          <cell r="P239">
            <v>124103</v>
          </cell>
          <cell r="Q239">
            <v>7.7220262206542101</v>
          </cell>
        </row>
        <row r="240">
          <cell r="B240" t="str">
            <v>96-97</v>
          </cell>
          <cell r="C240">
            <v>3092.5</v>
          </cell>
          <cell r="D240">
            <v>16950</v>
          </cell>
          <cell r="E240">
            <v>16867.099999999999</v>
          </cell>
          <cell r="F240">
            <v>99.51091445427727</v>
          </cell>
          <cell r="G240">
            <v>74.891188358932908</v>
          </cell>
          <cell r="H240">
            <v>62.262507244290383</v>
          </cell>
          <cell r="I240">
            <v>1650.6000000000001</v>
          </cell>
          <cell r="J240">
            <v>9.7859145911271064</v>
          </cell>
          <cell r="K240">
            <v>2756</v>
          </cell>
          <cell r="L240" t="str">
            <v/>
          </cell>
          <cell r="M240">
            <v>13634273</v>
          </cell>
          <cell r="N240">
            <v>13482299</v>
          </cell>
          <cell r="O240">
            <v>0.7993252544895092</v>
          </cell>
          <cell r="P240">
            <v>86830</v>
          </cell>
          <cell r="Q240">
            <v>5.1478914573341008</v>
          </cell>
        </row>
        <row r="241">
          <cell r="B241" t="str">
            <v>97-98</v>
          </cell>
          <cell r="C241">
            <v>3092.5</v>
          </cell>
          <cell r="D241">
            <v>17200</v>
          </cell>
          <cell r="E241">
            <v>17966.71</v>
          </cell>
          <cell r="F241">
            <v>104.45761627906977</v>
          </cell>
          <cell r="G241">
            <v>76.25933710590138</v>
          </cell>
          <cell r="H241">
            <v>66.321561592156598</v>
          </cell>
          <cell r="I241">
            <v>1765.9490000000001</v>
          </cell>
          <cell r="J241">
            <v>9.8290059782787171</v>
          </cell>
          <cell r="K241">
            <v>2920</v>
          </cell>
          <cell r="L241" t="str">
            <v/>
          </cell>
          <cell r="M241">
            <v>14706104</v>
          </cell>
          <cell r="N241">
            <v>14265230</v>
          </cell>
          <cell r="O241">
            <v>0.79398120190062627</v>
          </cell>
          <cell r="P241">
            <v>66354</v>
          </cell>
          <cell r="Q241">
            <v>3.6931636342992125</v>
          </cell>
        </row>
        <row r="242">
          <cell r="B242" t="str">
            <v>98-99</v>
          </cell>
          <cell r="C242">
            <v>3092.5</v>
          </cell>
          <cell r="D242">
            <v>17500</v>
          </cell>
          <cell r="E242">
            <v>18471.390000000003</v>
          </cell>
          <cell r="F242">
            <v>105.55080000000001</v>
          </cell>
          <cell r="G242">
            <v>76.04373484236055</v>
          </cell>
          <cell r="H242">
            <v>68.184516229056172</v>
          </cell>
          <cell r="I242">
            <v>1784</v>
          </cell>
          <cell r="J242">
            <v>9.6581794873044196</v>
          </cell>
          <cell r="K242">
            <v>2886</v>
          </cell>
          <cell r="L242" t="str">
            <v/>
          </cell>
          <cell r="M242">
            <v>13851114</v>
          </cell>
          <cell r="N242">
            <v>14547769</v>
          </cell>
          <cell r="O242">
            <v>0.78758387971885158</v>
          </cell>
          <cell r="P242">
            <v>51346</v>
          </cell>
          <cell r="Q242">
            <v>2.7797583181341521</v>
          </cell>
        </row>
        <row r="243">
          <cell r="B243" t="str">
            <v>99-00</v>
          </cell>
          <cell r="C243">
            <v>3512.5</v>
          </cell>
          <cell r="D243">
            <v>19000</v>
          </cell>
          <cell r="E243">
            <v>20146.400000000001</v>
          </cell>
          <cell r="F243">
            <v>106</v>
          </cell>
          <cell r="G243">
            <v>79.099999999999994</v>
          </cell>
          <cell r="H243">
            <v>69.400000000000006</v>
          </cell>
          <cell r="I243">
            <v>1952.8</v>
          </cell>
          <cell r="J243">
            <v>9.6930468967160373</v>
          </cell>
          <cell r="K243">
            <v>3169</v>
          </cell>
          <cell r="M243">
            <v>15499659</v>
          </cell>
          <cell r="N243">
            <v>15648859</v>
          </cell>
          <cell r="O243">
            <v>0.77675708811499822</v>
          </cell>
          <cell r="P243">
            <v>58343</v>
          </cell>
          <cell r="Q243">
            <v>2.29</v>
          </cell>
        </row>
        <row r="244">
          <cell r="B244" t="str">
            <v>00-01</v>
          </cell>
          <cell r="C244">
            <v>3512.5</v>
          </cell>
          <cell r="D244">
            <v>21850</v>
          </cell>
          <cell r="E244">
            <v>20415.89</v>
          </cell>
          <cell r="F244">
            <v>93.22</v>
          </cell>
          <cell r="G244">
            <v>77.67</v>
          </cell>
          <cell r="H244">
            <v>66.349999999999994</v>
          </cell>
          <cell r="I244">
            <v>1982.06</v>
          </cell>
          <cell r="J244">
            <v>9.7100000000000009</v>
          </cell>
          <cell r="K244">
            <v>3013</v>
          </cell>
          <cell r="M244">
            <v>15975901</v>
          </cell>
          <cell r="N244">
            <v>16020288</v>
          </cell>
          <cell r="O244">
            <v>0.78469701786206725</v>
          </cell>
          <cell r="P244">
            <v>65679</v>
          </cell>
          <cell r="Q244">
            <v>3.22</v>
          </cell>
        </row>
        <row r="245">
          <cell r="A245" t="str">
            <v>Average last 5 years</v>
          </cell>
          <cell r="D245">
            <v>18500</v>
          </cell>
          <cell r="E245">
            <v>18773.498</v>
          </cell>
          <cell r="F245">
            <v>101.74786614666941</v>
          </cell>
          <cell r="G245">
            <v>76.792852061438964</v>
          </cell>
          <cell r="H245">
            <v>66.503717013100641</v>
          </cell>
          <cell r="I245">
            <v>1827.0817999999999</v>
          </cell>
          <cell r="J245">
            <v>9.7352293906852569</v>
          </cell>
          <cell r="K245">
            <v>2948.8</v>
          </cell>
          <cell r="L245">
            <v>0</v>
          </cell>
          <cell r="M245">
            <v>14733410.199999999</v>
          </cell>
          <cell r="N245">
            <v>14792889</v>
          </cell>
          <cell r="O245">
            <v>0.78846888841721063</v>
          </cell>
          <cell r="P245">
            <v>65710.399999999994</v>
          </cell>
          <cell r="Q245">
            <v>3.4261626819534925</v>
          </cell>
        </row>
        <row r="246">
          <cell r="A246" t="str">
            <v>Korba - I : Retired from 17.06.89</v>
          </cell>
        </row>
        <row r="247">
          <cell r="A247" t="str">
            <v>Korba - II : All units Derated  to 40 MW each   from 01.01.90</v>
          </cell>
        </row>
        <row r="248">
          <cell r="A248" t="str">
            <v>Amarkantak - I : Unit no. 2 derated to 20 MW  from 01.03.93</v>
          </cell>
        </row>
        <row r="249">
          <cell r="A249" t="str">
            <v>M.P. THERMAL</v>
          </cell>
          <cell r="B249" t="str">
            <v>88-89</v>
          </cell>
          <cell r="C249">
            <v>2687.5</v>
          </cell>
          <cell r="D249">
            <v>12340</v>
          </cell>
          <cell r="E249">
            <v>11458.298000000001</v>
          </cell>
          <cell r="F249">
            <v>92.854927066450571</v>
          </cell>
          <cell r="G249" t="str">
            <v/>
          </cell>
          <cell r="H249">
            <v>48.670693426781355</v>
          </cell>
          <cell r="I249">
            <v>0</v>
          </cell>
          <cell r="J249">
            <v>0</v>
          </cell>
          <cell r="K249" t="str">
            <v/>
          </cell>
          <cell r="N249">
            <v>9295662.4000000004</v>
          </cell>
          <cell r="O249">
            <v>0.81126031108634111</v>
          </cell>
          <cell r="P249">
            <v>142896.79999999999</v>
          </cell>
          <cell r="Q249">
            <v>12.471031910672945</v>
          </cell>
        </row>
        <row r="250">
          <cell r="B250" t="str">
            <v>89-90</v>
          </cell>
          <cell r="C250">
            <v>2687.5</v>
          </cell>
          <cell r="D250">
            <v>12370</v>
          </cell>
          <cell r="E250">
            <v>11772.71</v>
          </cell>
          <cell r="F250">
            <v>95.171463217461607</v>
          </cell>
          <cell r="G250" t="str">
            <v/>
          </cell>
          <cell r="H250">
            <v>50.006201550387594</v>
          </cell>
          <cell r="I250">
            <v>1151.8</v>
          </cell>
          <cell r="J250">
            <v>9.7836436980100601</v>
          </cell>
          <cell r="K250" t="str">
            <v/>
          </cell>
          <cell r="N250">
            <v>9338119.8000000007</v>
          </cell>
          <cell r="O250">
            <v>0.7932005290200812</v>
          </cell>
          <cell r="P250">
            <v>205382.6</v>
          </cell>
          <cell r="Q250">
            <v>17.445651850763333</v>
          </cell>
        </row>
        <row r="251">
          <cell r="B251" t="str">
            <v>90-91</v>
          </cell>
          <cell r="C251">
            <v>2557.5</v>
          </cell>
          <cell r="D251">
            <v>13070</v>
          </cell>
          <cell r="E251">
            <v>11770.724</v>
          </cell>
          <cell r="F251">
            <v>90.059097169089512</v>
          </cell>
          <cell r="G251" t="str">
            <v/>
          </cell>
          <cell r="H251">
            <v>52.539196650553258</v>
          </cell>
          <cell r="I251">
            <v>1245.9940000000001</v>
          </cell>
          <cell r="J251">
            <v>10.585534075898815</v>
          </cell>
          <cell r="K251" t="str">
            <v/>
          </cell>
          <cell r="N251">
            <v>9339014.1999999993</v>
          </cell>
          <cell r="O251">
            <v>0.7934103458716727</v>
          </cell>
          <cell r="P251">
            <v>168809.8</v>
          </cell>
          <cell r="Q251">
            <v>14.341496750752119</v>
          </cell>
        </row>
        <row r="252">
          <cell r="B252" t="str">
            <v>91-92</v>
          </cell>
          <cell r="C252">
            <v>2557.5</v>
          </cell>
          <cell r="D252">
            <v>12760</v>
          </cell>
          <cell r="E252">
            <v>11025.722</v>
          </cell>
          <cell r="F252">
            <v>86.408479623824448</v>
          </cell>
          <cell r="G252" t="str">
            <v/>
          </cell>
          <cell r="H252">
            <v>49.07938008678358</v>
          </cell>
          <cell r="I252">
            <v>1175.4099999999999</v>
          </cell>
          <cell r="J252">
            <v>10.660617055282184</v>
          </cell>
          <cell r="K252" t="str">
            <v/>
          </cell>
          <cell r="N252">
            <v>9135691.4000000004</v>
          </cell>
          <cell r="O252">
            <v>0.82857987894126117</v>
          </cell>
          <cell r="P252">
            <v>137508.4</v>
          </cell>
          <cell r="Q252">
            <v>12.471600499268892</v>
          </cell>
        </row>
        <row r="253">
          <cell r="B253" t="str">
            <v>92-93</v>
          </cell>
          <cell r="C253">
            <v>2557.5</v>
          </cell>
          <cell r="D253">
            <v>12600</v>
          </cell>
          <cell r="E253">
            <v>11747.684000000001</v>
          </cell>
          <cell r="F253">
            <v>93.235587301587316</v>
          </cell>
          <cell r="G253" t="str">
            <v/>
          </cell>
          <cell r="H253">
            <v>52.453775764346368</v>
          </cell>
          <cell r="I253">
            <v>1224.9159999999999</v>
          </cell>
          <cell r="J253">
            <v>10.426872224346516</v>
          </cell>
          <cell r="K253" t="str">
            <v/>
          </cell>
          <cell r="N253">
            <v>9784266.5999999996</v>
          </cell>
          <cell r="O253">
            <v>0.83286770396616028</v>
          </cell>
          <cell r="P253">
            <v>167140</v>
          </cell>
          <cell r="Q253">
            <v>14.227485179206385</v>
          </cell>
        </row>
        <row r="254">
          <cell r="B254" t="str">
            <v>93-94</v>
          </cell>
          <cell r="C254">
            <v>2757.5</v>
          </cell>
          <cell r="D254">
            <v>14335</v>
          </cell>
          <cell r="E254">
            <v>12723.7418</v>
          </cell>
          <cell r="F254">
            <v>88.759970701081258</v>
          </cell>
          <cell r="G254" t="str">
            <v/>
          </cell>
          <cell r="H254">
            <v>52.67386910749844</v>
          </cell>
          <cell r="I254">
            <v>1327.0063370000003</v>
          </cell>
          <cell r="J254">
            <v>10.429371782756551</v>
          </cell>
          <cell r="K254" t="str">
            <v/>
          </cell>
          <cell r="N254">
            <v>10326945.770000001</v>
          </cell>
          <cell r="O254">
            <v>0.81162805189900999</v>
          </cell>
          <cell r="P254">
            <v>133056.89359999998</v>
          </cell>
          <cell r="Q254">
            <v>10.457371399976065</v>
          </cell>
        </row>
        <row r="255">
          <cell r="B255" t="str">
            <v>94-95</v>
          </cell>
          <cell r="C255">
            <v>2967.5</v>
          </cell>
          <cell r="D255">
            <v>14230</v>
          </cell>
          <cell r="E255">
            <v>14181.98</v>
          </cell>
          <cell r="F255">
            <v>99.662543921293036</v>
          </cell>
          <cell r="G255" t="str">
            <v/>
          </cell>
          <cell r="H255">
            <v>54.555938958196286</v>
          </cell>
          <cell r="I255">
            <v>1494.36</v>
          </cell>
          <cell r="J255">
            <v>10.537033615898485</v>
          </cell>
          <cell r="K255" t="str">
            <v/>
          </cell>
          <cell r="N255">
            <v>11574034.199999999</v>
          </cell>
          <cell r="O255">
            <v>0.81610848414678339</v>
          </cell>
          <cell r="P255">
            <v>177120.6</v>
          </cell>
          <cell r="Q255">
            <v>12.489130572740901</v>
          </cell>
        </row>
        <row r="256">
          <cell r="B256" t="str">
            <v>95-96</v>
          </cell>
          <cell r="C256">
            <v>2967.5</v>
          </cell>
          <cell r="D256">
            <v>16000</v>
          </cell>
          <cell r="E256">
            <v>15345.699999999999</v>
          </cell>
          <cell r="F256">
            <v>95.910624999999996</v>
          </cell>
          <cell r="G256" t="str">
            <v/>
          </cell>
          <cell r="H256">
            <v>58.871303112191427</v>
          </cell>
          <cell r="I256">
            <v>1579.0199999999998</v>
          </cell>
          <cell r="J256">
            <v>10.28965768912464</v>
          </cell>
          <cell r="K256" t="str">
            <v/>
          </cell>
          <cell r="N256">
            <v>12373859</v>
          </cell>
          <cell r="O256">
            <v>0.80634047322702784</v>
          </cell>
          <cell r="P256">
            <v>117168.6</v>
          </cell>
          <cell r="Q256">
            <v>7.6352724215904137</v>
          </cell>
        </row>
        <row r="257">
          <cell r="B257" t="str">
            <v>96-97</v>
          </cell>
          <cell r="C257">
            <v>2967.5</v>
          </cell>
          <cell r="D257">
            <v>16290</v>
          </cell>
          <cell r="E257">
            <v>16139.499999999998</v>
          </cell>
          <cell r="F257">
            <v>99.076120319214226</v>
          </cell>
          <cell r="G257" t="str">
            <v/>
          </cell>
          <cell r="H257">
            <v>62.086223278823468</v>
          </cell>
          <cell r="I257">
            <v>1583.0000000000002</v>
          </cell>
          <cell r="J257">
            <v>9.8082344558381642</v>
          </cell>
          <cell r="K257" t="str">
            <v/>
          </cell>
          <cell r="N257">
            <v>12828678.199999999</v>
          </cell>
          <cell r="O257">
            <v>0.79486218284333476</v>
          </cell>
          <cell r="P257">
            <v>81029.600000000006</v>
          </cell>
          <cell r="Q257">
            <v>5.0205768456271889</v>
          </cell>
        </row>
        <row r="258">
          <cell r="B258" t="str">
            <v>97-98</v>
          </cell>
          <cell r="C258">
            <v>2967.5</v>
          </cell>
          <cell r="D258">
            <v>16480</v>
          </cell>
          <cell r="E258">
            <v>17117.557999999997</v>
          </cell>
          <cell r="F258">
            <v>103.86867718446601</v>
          </cell>
          <cell r="G258" t="str">
            <v/>
          </cell>
          <cell r="H258">
            <v>65.848664950971894</v>
          </cell>
          <cell r="I258">
            <v>1689.0150000000001</v>
          </cell>
          <cell r="J258">
            <v>9.8671492744467422</v>
          </cell>
          <cell r="K258" t="str">
            <v/>
          </cell>
          <cell r="N258">
            <v>13509483.6</v>
          </cell>
          <cell r="O258">
            <v>0.78921792465958063</v>
          </cell>
          <cell r="P258">
            <v>62038.400000000001</v>
          </cell>
          <cell r="Q258">
            <v>3.6242552822078951</v>
          </cell>
        </row>
        <row r="259">
          <cell r="B259" t="str">
            <v>98-99</v>
          </cell>
          <cell r="C259">
            <v>2967.5</v>
          </cell>
          <cell r="D259">
            <v>16820</v>
          </cell>
          <cell r="E259">
            <v>17701.066000000003</v>
          </cell>
          <cell r="F259">
            <v>105.23820451843046</v>
          </cell>
          <cell r="G259" t="str">
            <v/>
          </cell>
          <cell r="H259">
            <v>68.093332256215561</v>
          </cell>
          <cell r="I259">
            <v>1713.68</v>
          </cell>
          <cell r="J259">
            <v>9.6812248482661989</v>
          </cell>
          <cell r="K259" t="str">
            <v/>
          </cell>
          <cell r="N259">
            <v>13872961</v>
          </cell>
          <cell r="O259">
            <v>0.78373590607480914</v>
          </cell>
          <cell r="P259">
            <v>47361.2</v>
          </cell>
          <cell r="Q259">
            <v>2.6756128698689667</v>
          </cell>
        </row>
        <row r="260">
          <cell r="B260" t="str">
            <v>99-00</v>
          </cell>
          <cell r="C260">
            <v>3387.5</v>
          </cell>
          <cell r="D260">
            <v>18240</v>
          </cell>
          <cell r="E260">
            <v>19305.5</v>
          </cell>
          <cell r="F260">
            <v>106.2</v>
          </cell>
          <cell r="I260">
            <v>1877.8</v>
          </cell>
          <cell r="J260">
            <v>9.7267618036310903</v>
          </cell>
          <cell r="N260">
            <v>14983496.6</v>
          </cell>
        </row>
        <row r="261">
          <cell r="B261" t="str">
            <v>00-01</v>
          </cell>
          <cell r="C261">
            <v>3387.5</v>
          </cell>
          <cell r="D261">
            <v>21070</v>
          </cell>
          <cell r="E261">
            <v>19626.939999999999</v>
          </cell>
          <cell r="F261">
            <v>92.93</v>
          </cell>
          <cell r="I261">
            <v>1909.7</v>
          </cell>
          <cell r="J261">
            <v>9.7299935700623745</v>
          </cell>
          <cell r="N261">
            <v>15354781.199999999</v>
          </cell>
        </row>
        <row r="262">
          <cell r="A262" t="str">
            <v>Average last 5 years</v>
          </cell>
          <cell r="D262">
            <v>17780</v>
          </cell>
          <cell r="E262">
            <v>17978.112799999999</v>
          </cell>
          <cell r="F262">
            <v>101.46260040442215</v>
          </cell>
          <cell r="I262">
            <v>1754.6390000000004</v>
          </cell>
          <cell r="J262">
            <v>9.7626727904489137</v>
          </cell>
        </row>
        <row r="263">
          <cell r="A263" t="str">
            <v>STATE  LOAD  DESPATCH  CENTRE  M.P.E.B.  JABALPUR</v>
          </cell>
        </row>
        <row r="264">
          <cell r="A264" t="str">
            <v>CHAMBAL COMPLEX</v>
          </cell>
        </row>
        <row r="265">
          <cell r="A265" t="str">
            <v>STATION NAME</v>
          </cell>
          <cell r="B265" t="str">
            <v>YEAR</v>
          </cell>
          <cell r="C265" t="str">
            <v>CAPACITY</v>
          </cell>
          <cell r="D265" t="str">
            <v>TARGET</v>
          </cell>
          <cell r="E265" t="str">
            <v>ACTUAL GENE.</v>
          </cell>
          <cell r="F265" t="str">
            <v>ACHIEVE-MENT</v>
          </cell>
          <cell r="G265" t="str">
            <v>AUXILIARY CONSUMPTION</v>
          </cell>
          <cell r="I265" t="str">
            <v>MAXIMUM DEMAND</v>
          </cell>
          <cell r="J265" t="str">
            <v>WATER INFLOW</v>
          </cell>
          <cell r="K265" t="str">
            <v>WATER CONSUMED</v>
          </cell>
          <cell r="L265" t="str">
            <v>WATER CONSUMED</v>
          </cell>
          <cell r="M265" t="str">
            <v>LEVEL AT THE END</v>
          </cell>
          <cell r="N265" t="str">
            <v>MAXIMUM LEVEL</v>
          </cell>
          <cell r="P265" t="str">
            <v>MINIMUM LEVEL</v>
          </cell>
        </row>
        <row r="266">
          <cell r="C266" t="str">
            <v>MW</v>
          </cell>
          <cell r="D266" t="str">
            <v>MKwh</v>
          </cell>
          <cell r="E266" t="str">
            <v>MKwh</v>
          </cell>
          <cell r="F266" t="str">
            <v>%</v>
          </cell>
          <cell r="G266" t="str">
            <v>MKwh</v>
          </cell>
          <cell r="H266" t="str">
            <v>%</v>
          </cell>
          <cell r="I266" t="str">
            <v>MW</v>
          </cell>
          <cell r="J266" t="str">
            <v>MAFT</v>
          </cell>
          <cell r="K266" t="str">
            <v>MCM</v>
          </cell>
          <cell r="L266" t="str">
            <v>MCM</v>
          </cell>
          <cell r="M266" t="str">
            <v>FT / M</v>
          </cell>
          <cell r="N266" t="str">
            <v>FT / M</v>
          </cell>
          <cell r="O266" t="str">
            <v>DATE</v>
          </cell>
          <cell r="P266" t="str">
            <v>FT / M</v>
          </cell>
          <cell r="Q266" t="str">
            <v>DATE</v>
          </cell>
        </row>
        <row r="267">
          <cell r="A267" t="str">
            <v>GANDHISAGAR</v>
          </cell>
          <cell r="B267" t="str">
            <v>88-89</v>
          </cell>
          <cell r="C267">
            <v>115</v>
          </cell>
          <cell r="D267">
            <v>415</v>
          </cell>
          <cell r="E267">
            <v>381</v>
          </cell>
          <cell r="F267">
            <v>91.807228915662648</v>
          </cell>
          <cell r="G267" t="str">
            <v/>
          </cell>
          <cell r="H267">
            <v>0</v>
          </cell>
          <cell r="I267" t="str">
            <v/>
          </cell>
          <cell r="J267" t="str">
            <v/>
          </cell>
          <cell r="K267" t="str">
            <v/>
          </cell>
          <cell r="L267" t="str">
            <v/>
          </cell>
          <cell r="M267" t="str">
            <v/>
          </cell>
          <cell r="N267" t="str">
            <v/>
          </cell>
          <cell r="O267" t="str">
            <v/>
          </cell>
          <cell r="P267" t="str">
            <v/>
          </cell>
          <cell r="Q267" t="str">
            <v/>
          </cell>
        </row>
        <row r="268">
          <cell r="B268" t="str">
            <v>89-90</v>
          </cell>
          <cell r="C268">
            <v>115</v>
          </cell>
          <cell r="D268">
            <v>415</v>
          </cell>
          <cell r="E268">
            <v>236.14</v>
          </cell>
          <cell r="F268">
            <v>56.901204819277112</v>
          </cell>
          <cell r="G268">
            <v>2</v>
          </cell>
          <cell r="H268">
            <v>0.84695519607012792</v>
          </cell>
          <cell r="I268">
            <v>106</v>
          </cell>
          <cell r="J268">
            <v>1.84</v>
          </cell>
          <cell r="K268">
            <v>2.2999999999999998</v>
          </cell>
          <cell r="L268">
            <v>2.2999999999999998</v>
          </cell>
          <cell r="M268">
            <v>1239.9000000000001</v>
          </cell>
          <cell r="N268">
            <v>1275.9000000000001</v>
          </cell>
          <cell r="O268" t="str">
            <v>26.09.89</v>
          </cell>
          <cell r="P268">
            <v>1240</v>
          </cell>
          <cell r="Q268" t="str">
            <v>31.03.90</v>
          </cell>
        </row>
        <row r="269">
          <cell r="B269" t="str">
            <v>90-91</v>
          </cell>
          <cell r="C269">
            <v>115</v>
          </cell>
          <cell r="D269">
            <v>370</v>
          </cell>
          <cell r="E269">
            <v>324.77999999999997</v>
          </cell>
          <cell r="F269">
            <v>87.778378378378363</v>
          </cell>
          <cell r="G269">
            <v>1</v>
          </cell>
          <cell r="H269">
            <v>0.30790073280374408</v>
          </cell>
          <cell r="I269">
            <v>116</v>
          </cell>
          <cell r="J269">
            <v>5.72</v>
          </cell>
          <cell r="K269">
            <v>2.36</v>
          </cell>
          <cell r="L269">
            <v>2.36</v>
          </cell>
          <cell r="M269">
            <v>1291.3900000000001</v>
          </cell>
          <cell r="N269">
            <v>1308.78</v>
          </cell>
          <cell r="O269" t="str">
            <v>21.10.90</v>
          </cell>
          <cell r="P269">
            <v>1234.92</v>
          </cell>
          <cell r="Q269" t="str">
            <v>27.06.90</v>
          </cell>
        </row>
        <row r="270">
          <cell r="B270" t="str">
            <v>91-92</v>
          </cell>
          <cell r="C270">
            <v>115</v>
          </cell>
          <cell r="D270">
            <v>370</v>
          </cell>
          <cell r="E270">
            <v>511.23</v>
          </cell>
          <cell r="F270">
            <v>138.17027027027027</v>
          </cell>
          <cell r="G270">
            <v>1</v>
          </cell>
          <cell r="H270">
            <v>0.19560667409972027</v>
          </cell>
          <cell r="I270">
            <v>110</v>
          </cell>
          <cell r="J270">
            <v>4.84</v>
          </cell>
          <cell r="K270">
            <v>2.68</v>
          </cell>
          <cell r="L270">
            <v>2.68</v>
          </cell>
          <cell r="M270">
            <v>1284.51</v>
          </cell>
          <cell r="N270">
            <v>1307.8499999999999</v>
          </cell>
          <cell r="O270" t="str">
            <v>05.09.91</v>
          </cell>
          <cell r="P270">
            <v>1280.07</v>
          </cell>
          <cell r="Q270" t="str">
            <v>21.07.91</v>
          </cell>
        </row>
        <row r="271">
          <cell r="B271" t="str">
            <v>92-93</v>
          </cell>
          <cell r="C271">
            <v>115</v>
          </cell>
          <cell r="D271">
            <v>400</v>
          </cell>
          <cell r="E271">
            <v>313.02</v>
          </cell>
          <cell r="F271">
            <v>78.254999999999995</v>
          </cell>
          <cell r="G271">
            <v>1</v>
          </cell>
          <cell r="H271">
            <v>0.31946840457478759</v>
          </cell>
          <cell r="I271">
            <v>109</v>
          </cell>
          <cell r="J271">
            <v>1.41</v>
          </cell>
          <cell r="K271">
            <v>2.74</v>
          </cell>
          <cell r="L271">
            <v>2.74</v>
          </cell>
          <cell r="M271">
            <v>1253.5</v>
          </cell>
          <cell r="N271">
            <v>1284.5</v>
          </cell>
          <cell r="O271" t="str">
            <v>17.10.92</v>
          </cell>
          <cell r="P271">
            <v>1272.3599999999999</v>
          </cell>
          <cell r="Q271" t="str">
            <v>26.07.92</v>
          </cell>
        </row>
        <row r="272">
          <cell r="B272" t="str">
            <v>93-94</v>
          </cell>
          <cell r="C272">
            <v>115</v>
          </cell>
          <cell r="D272">
            <v>500</v>
          </cell>
          <cell r="E272">
            <v>313.91899999999998</v>
          </cell>
          <cell r="F272">
            <v>62.783799999999992</v>
          </cell>
          <cell r="G272">
            <v>0.98</v>
          </cell>
          <cell r="H272">
            <v>0.31218244196751394</v>
          </cell>
          <cell r="I272">
            <v>110</v>
          </cell>
          <cell r="J272">
            <v>3.47</v>
          </cell>
          <cell r="K272">
            <v>2.6967169421487602</v>
          </cell>
          <cell r="L272">
            <v>2.6967169421487602</v>
          </cell>
          <cell r="M272">
            <v>1250.8900000000001</v>
          </cell>
          <cell r="N272">
            <v>1288.68</v>
          </cell>
          <cell r="O272" t="str">
            <v>06.10.93</v>
          </cell>
          <cell r="P272">
            <v>1248.72</v>
          </cell>
          <cell r="Q272" t="str">
            <v>19.06.93</v>
          </cell>
        </row>
        <row r="273">
          <cell r="B273" t="str">
            <v>94-95</v>
          </cell>
          <cell r="C273">
            <v>115</v>
          </cell>
          <cell r="D273">
            <v>415</v>
          </cell>
          <cell r="E273">
            <v>364.2</v>
          </cell>
          <cell r="F273">
            <v>87.759036144578317</v>
          </cell>
          <cell r="G273">
            <v>1</v>
          </cell>
          <cell r="H273">
            <v>0.27457440966501923</v>
          </cell>
          <cell r="I273">
            <v>116</v>
          </cell>
          <cell r="J273">
            <v>7.0490000000000004</v>
          </cell>
          <cell r="K273">
            <v>2.7308310376492195</v>
          </cell>
          <cell r="L273">
            <v>2.7308310376492195</v>
          </cell>
          <cell r="M273">
            <v>1295.7</v>
          </cell>
          <cell r="N273">
            <v>1311.25</v>
          </cell>
          <cell r="O273" t="str">
            <v>19.09.94</v>
          </cell>
          <cell r="P273">
            <v>1245.75</v>
          </cell>
          <cell r="Q273" t="str">
            <v>12.06.94</v>
          </cell>
        </row>
        <row r="274">
          <cell r="B274" t="str">
            <v>95-96</v>
          </cell>
          <cell r="C274">
            <v>115</v>
          </cell>
          <cell r="D274">
            <v>370</v>
          </cell>
          <cell r="E274">
            <v>572.9</v>
          </cell>
          <cell r="F274">
            <v>154.83783783783784</v>
          </cell>
          <cell r="G274">
            <v>1</v>
          </cell>
          <cell r="H274">
            <v>0.17455053237912377</v>
          </cell>
          <cell r="I274">
            <v>116</v>
          </cell>
          <cell r="J274">
            <v>4.3171999999999997</v>
          </cell>
          <cell r="K274">
            <v>4.3120504009163803</v>
          </cell>
          <cell r="L274">
            <v>4.3120504009163803</v>
          </cell>
          <cell r="M274">
            <v>1288.95</v>
          </cell>
          <cell r="N274">
            <v>1308.9100000000001</v>
          </cell>
          <cell r="O274" t="str">
            <v>09.09.95</v>
          </cell>
          <cell r="P274">
            <v>1282.1099999999999</v>
          </cell>
          <cell r="Q274" t="str">
            <v>17.07.95</v>
          </cell>
        </row>
        <row r="275">
          <cell r="B275" t="str">
            <v>96-97</v>
          </cell>
          <cell r="C275">
            <v>115</v>
          </cell>
          <cell r="D275">
            <v>400</v>
          </cell>
          <cell r="E275">
            <v>565.4</v>
          </cell>
          <cell r="F275">
            <v>141.35</v>
          </cell>
          <cell r="G275">
            <v>0.9</v>
          </cell>
          <cell r="H275">
            <v>0.1591793420587195</v>
          </cell>
          <cell r="I275">
            <v>111</v>
          </cell>
          <cell r="J275">
            <v>7.9</v>
          </cell>
          <cell r="K275">
            <v>4.3</v>
          </cell>
          <cell r="L275">
            <v>4.3</v>
          </cell>
          <cell r="M275">
            <v>1291.08</v>
          </cell>
          <cell r="N275">
            <v>1311.66</v>
          </cell>
          <cell r="O275" t="str">
            <v>17.09.96</v>
          </cell>
          <cell r="P275">
            <v>1277.9000000000001</v>
          </cell>
          <cell r="Q275" t="str">
            <v>21.07.96</v>
          </cell>
        </row>
        <row r="276">
          <cell r="B276" t="str">
            <v>97-98</v>
          </cell>
          <cell r="C276">
            <v>115</v>
          </cell>
          <cell r="D276">
            <v>400</v>
          </cell>
          <cell r="E276">
            <v>430.78</v>
          </cell>
          <cell r="F276">
            <v>107.69499999999999</v>
          </cell>
          <cell r="G276">
            <v>0.92900000000000005</v>
          </cell>
          <cell r="H276">
            <v>0.21565532290264175</v>
          </cell>
          <cell r="I276">
            <v>115</v>
          </cell>
          <cell r="J276">
            <v>4.5</v>
          </cell>
          <cell r="K276">
            <v>3.26</v>
          </cell>
          <cell r="M276">
            <v>1295.8</v>
          </cell>
          <cell r="N276">
            <v>1308.46</v>
          </cell>
          <cell r="O276" t="str">
            <v>08.10.97</v>
          </cell>
          <cell r="P276">
            <v>1279.8800000000001</v>
          </cell>
          <cell r="Q276" t="str">
            <v>05.07.97</v>
          </cell>
        </row>
        <row r="277">
          <cell r="B277" t="str">
            <v>98-99</v>
          </cell>
          <cell r="C277">
            <v>115</v>
          </cell>
          <cell r="D277">
            <v>450</v>
          </cell>
          <cell r="E277">
            <v>539.29999999999995</v>
          </cell>
          <cell r="F277">
            <v>119.84444444444443</v>
          </cell>
          <cell r="G277">
            <v>0.9</v>
          </cell>
          <cell r="H277">
            <v>0.16688299647691454</v>
          </cell>
          <cell r="I277">
            <v>115</v>
          </cell>
          <cell r="J277">
            <v>2.7</v>
          </cell>
          <cell r="K277">
            <v>4.4000000000000004</v>
          </cell>
          <cell r="M277">
            <v>1272.98</v>
          </cell>
          <cell r="N277">
            <v>1300.0899999999999</v>
          </cell>
          <cell r="O277" t="str">
            <v>03.10.98</v>
          </cell>
          <cell r="P277">
            <v>1273.28</v>
          </cell>
          <cell r="Q277" t="str">
            <v>30.03.99</v>
          </cell>
        </row>
        <row r="278">
          <cell r="B278" t="str">
            <v>99-00</v>
          </cell>
          <cell r="C278">
            <v>115</v>
          </cell>
          <cell r="D278">
            <v>450</v>
          </cell>
          <cell r="E278">
            <v>344.6</v>
          </cell>
          <cell r="F278">
            <v>76.599999999999994</v>
          </cell>
          <cell r="G278">
            <v>0.8</v>
          </cell>
          <cell r="H278">
            <v>0.23215322112594311</v>
          </cell>
          <cell r="I278">
            <v>110</v>
          </cell>
          <cell r="J278">
            <v>3.9569999999999999</v>
          </cell>
          <cell r="K278">
            <v>3.6440000000000001</v>
          </cell>
          <cell r="M278">
            <v>1265.2</v>
          </cell>
          <cell r="N278">
            <v>1291.43</v>
          </cell>
          <cell r="O278" t="str">
            <v/>
          </cell>
          <cell r="P278">
            <v>1263.98</v>
          </cell>
        </row>
        <row r="279">
          <cell r="B279" t="str">
            <v>00-01</v>
          </cell>
          <cell r="C279">
            <v>115</v>
          </cell>
          <cell r="D279">
            <v>425</v>
          </cell>
          <cell r="E279">
            <v>104.2</v>
          </cell>
          <cell r="F279">
            <v>24.52</v>
          </cell>
          <cell r="G279">
            <v>0.94</v>
          </cell>
          <cell r="H279">
            <v>0.90211132437619956</v>
          </cell>
          <cell r="I279">
            <v>100</v>
          </cell>
          <cell r="J279">
            <v>0.76</v>
          </cell>
          <cell r="K279">
            <v>1.06</v>
          </cell>
          <cell r="M279">
            <v>1248.69</v>
          </cell>
        </row>
        <row r="280">
          <cell r="A280" t="str">
            <v>Average last 5 years</v>
          </cell>
          <cell r="D280">
            <v>414</v>
          </cell>
          <cell r="E280">
            <v>490.596</v>
          </cell>
          <cell r="F280">
            <v>120.06545645645645</v>
          </cell>
          <cell r="G280">
            <v>0.90579999999999994</v>
          </cell>
          <cell r="H280">
            <v>0.18968428298866855</v>
          </cell>
          <cell r="I280">
            <v>113.4</v>
          </cell>
          <cell r="J280">
            <v>4.6748399999999997</v>
          </cell>
          <cell r="K280">
            <v>4.1952100801832763</v>
          </cell>
          <cell r="L280">
            <v>1.7224100801832762</v>
          </cell>
          <cell r="M280">
            <v>1282.8019999999999</v>
          </cell>
          <cell r="N280">
            <v>1308.0740000000001</v>
          </cell>
          <cell r="O280">
            <v>0</v>
          </cell>
          <cell r="P280">
            <v>1271.7839999999999</v>
          </cell>
          <cell r="Q280">
            <v>0</v>
          </cell>
        </row>
        <row r="281">
          <cell r="A281" t="str">
            <v>R.P.SAGAR</v>
          </cell>
          <cell r="B281" t="str">
            <v>88-89</v>
          </cell>
          <cell r="C281">
            <v>172</v>
          </cell>
          <cell r="D281">
            <v>500</v>
          </cell>
          <cell r="E281">
            <v>435</v>
          </cell>
          <cell r="F281">
            <v>87</v>
          </cell>
          <cell r="G281" t="str">
            <v/>
          </cell>
          <cell r="H281">
            <v>0</v>
          </cell>
          <cell r="I281" t="str">
            <v/>
          </cell>
          <cell r="J281" t="str">
            <v/>
          </cell>
          <cell r="K281" t="str">
            <v/>
          </cell>
          <cell r="L281" t="str">
            <v/>
          </cell>
          <cell r="M281" t="str">
            <v/>
          </cell>
          <cell r="N281" t="str">
            <v/>
          </cell>
          <cell r="O281" t="str">
            <v/>
          </cell>
          <cell r="P281" t="str">
            <v/>
          </cell>
          <cell r="Q281" t="str">
            <v/>
          </cell>
        </row>
        <row r="282">
          <cell r="B282" t="str">
            <v>89-90</v>
          </cell>
          <cell r="C282">
            <v>172</v>
          </cell>
          <cell r="D282">
            <v>500</v>
          </cell>
          <cell r="E282">
            <v>374</v>
          </cell>
          <cell r="F282">
            <v>74.8</v>
          </cell>
          <cell r="G282">
            <v>5</v>
          </cell>
          <cell r="H282">
            <v>1.42</v>
          </cell>
          <cell r="I282">
            <v>172</v>
          </cell>
          <cell r="K282">
            <v>2.2799999999999998</v>
          </cell>
          <cell r="L282">
            <v>2.2799999999999998</v>
          </cell>
          <cell r="M282">
            <v>1126.9000000000001</v>
          </cell>
          <cell r="N282">
            <v>1145.7</v>
          </cell>
          <cell r="O282" t="str">
            <v>07.08.89</v>
          </cell>
          <cell r="P282">
            <v>1126.9000000000001</v>
          </cell>
          <cell r="Q282" t="str">
            <v>31.03.90</v>
          </cell>
        </row>
        <row r="283">
          <cell r="B283" t="str">
            <v>90-91</v>
          </cell>
          <cell r="C283">
            <v>172</v>
          </cell>
          <cell r="D283">
            <v>440</v>
          </cell>
          <cell r="E283">
            <v>330.9</v>
          </cell>
          <cell r="F283">
            <v>75.209999999999994</v>
          </cell>
          <cell r="G283">
            <v>1.5</v>
          </cell>
          <cell r="H283">
            <v>0.45330915684496831</v>
          </cell>
          <cell r="I283">
            <v>172</v>
          </cell>
          <cell r="K283">
            <v>2.2400000000000002</v>
          </cell>
          <cell r="L283">
            <v>2.2400000000000002</v>
          </cell>
          <cell r="M283">
            <v>1136.33</v>
          </cell>
          <cell r="N283">
            <v>1143.5</v>
          </cell>
          <cell r="O283" t="str">
            <v>10.10.90</v>
          </cell>
          <cell r="P283">
            <v>1126.0999999999999</v>
          </cell>
          <cell r="Q283" t="str">
            <v>26.05.90</v>
          </cell>
        </row>
        <row r="284">
          <cell r="B284" t="str">
            <v>91-92</v>
          </cell>
          <cell r="C284">
            <v>172</v>
          </cell>
          <cell r="D284">
            <v>440</v>
          </cell>
          <cell r="E284">
            <v>630.09</v>
          </cell>
          <cell r="F284">
            <v>143.19999999999999</v>
          </cell>
          <cell r="G284">
            <v>4.3</v>
          </cell>
          <cell r="H284">
            <v>0.68244219079813995</v>
          </cell>
          <cell r="I284">
            <v>180</v>
          </cell>
          <cell r="K284">
            <v>4.18</v>
          </cell>
          <cell r="L284">
            <v>4.18</v>
          </cell>
          <cell r="M284">
            <v>1141.1099999999999</v>
          </cell>
          <cell r="N284">
            <v>1156.2</v>
          </cell>
          <cell r="O284" t="str">
            <v>01.09.91</v>
          </cell>
          <cell r="P284">
            <v>1136.3</v>
          </cell>
          <cell r="Q284" t="str">
            <v>01.04.91</v>
          </cell>
        </row>
        <row r="285">
          <cell r="B285" t="str">
            <v>92-93</v>
          </cell>
          <cell r="C285">
            <v>172</v>
          </cell>
          <cell r="D285">
            <v>450</v>
          </cell>
          <cell r="E285">
            <v>535.69000000000005</v>
          </cell>
          <cell r="F285">
            <v>119.04222222222224</v>
          </cell>
          <cell r="G285">
            <v>4.0999999999999996</v>
          </cell>
          <cell r="H285">
            <v>0.76536803001736065</v>
          </cell>
          <cell r="I285">
            <v>172</v>
          </cell>
          <cell r="K285">
            <v>3.41</v>
          </cell>
          <cell r="L285">
            <v>3.41</v>
          </cell>
          <cell r="M285">
            <v>1130.4000000000001</v>
          </cell>
          <cell r="N285">
            <v>1154.0999999999999</v>
          </cell>
          <cell r="O285" t="str">
            <v>28.05.92</v>
          </cell>
          <cell r="P285">
            <v>1130.2</v>
          </cell>
          <cell r="Q285" t="str">
            <v>31.03.92</v>
          </cell>
        </row>
        <row r="286">
          <cell r="B286" t="str">
            <v>93-94</v>
          </cell>
          <cell r="C286">
            <v>172</v>
          </cell>
          <cell r="D286">
            <v>615</v>
          </cell>
          <cell r="E286">
            <v>395.6628</v>
          </cell>
          <cell r="F286">
            <v>64.335414634146346</v>
          </cell>
          <cell r="G286">
            <v>8.6999999999999993</v>
          </cell>
          <cell r="H286">
            <v>2.1988420442861951</v>
          </cell>
          <cell r="I286">
            <v>172</v>
          </cell>
          <cell r="K286">
            <v>3.2350257116620753</v>
          </cell>
          <cell r="L286">
            <v>3.2350257116620753</v>
          </cell>
          <cell r="M286">
            <v>1127.81</v>
          </cell>
          <cell r="N286">
            <v>1135.75</v>
          </cell>
          <cell r="O286" t="str">
            <v>09.08.93</v>
          </cell>
          <cell r="P286">
            <v>1127.6300000000001</v>
          </cell>
          <cell r="Q286" t="str">
            <v>31.03.94</v>
          </cell>
        </row>
        <row r="287">
          <cell r="B287" t="str">
            <v>94-95</v>
          </cell>
          <cell r="C287">
            <v>172</v>
          </cell>
          <cell r="D287">
            <v>470</v>
          </cell>
          <cell r="E287">
            <v>595.9</v>
          </cell>
          <cell r="F287">
            <v>126.78723404255319</v>
          </cell>
          <cell r="G287">
            <v>7.9</v>
          </cell>
          <cell r="H287">
            <v>1.3257257929182749</v>
          </cell>
          <cell r="I287">
            <v>172</v>
          </cell>
          <cell r="M287">
            <v>1125.7</v>
          </cell>
          <cell r="N287">
            <v>1153.6099999999999</v>
          </cell>
          <cell r="O287" t="str">
            <v>19.09.94</v>
          </cell>
          <cell r="P287">
            <v>1124.9000000000001</v>
          </cell>
          <cell r="Q287" t="str">
            <v>25.03.95</v>
          </cell>
        </row>
        <row r="288">
          <cell r="B288" t="str">
            <v>95-96</v>
          </cell>
          <cell r="C288">
            <v>172</v>
          </cell>
          <cell r="D288">
            <v>390</v>
          </cell>
          <cell r="E288">
            <v>625.20000000000005</v>
          </cell>
          <cell r="F288">
            <v>160.30769230769232</v>
          </cell>
          <cell r="G288">
            <v>8.3000000000000007</v>
          </cell>
          <cell r="H288">
            <v>1.327575175943698</v>
          </cell>
          <cell r="I288">
            <v>180</v>
          </cell>
          <cell r="K288">
            <v>4.0110422405876953</v>
          </cell>
          <cell r="L288">
            <v>4.0110422405876953</v>
          </cell>
          <cell r="M288">
            <v>1131.05</v>
          </cell>
          <cell r="N288">
            <v>1155.0899999999999</v>
          </cell>
          <cell r="O288" t="str">
            <v>14.09.95</v>
          </cell>
          <cell r="P288">
            <v>1125.55</v>
          </cell>
          <cell r="Q288" t="str">
            <v>03.04.95</v>
          </cell>
        </row>
        <row r="289">
          <cell r="B289" t="str">
            <v>96-97</v>
          </cell>
          <cell r="C289">
            <v>172</v>
          </cell>
          <cell r="D289">
            <v>460</v>
          </cell>
          <cell r="E289">
            <v>692.7</v>
          </cell>
          <cell r="F289">
            <v>150.58695652173913</v>
          </cell>
          <cell r="G289">
            <v>5.5</v>
          </cell>
          <cell r="H289">
            <v>0.79399451421971989</v>
          </cell>
          <cell r="I289">
            <v>172</v>
          </cell>
          <cell r="K289">
            <v>4.5</v>
          </cell>
          <cell r="L289">
            <v>4.5</v>
          </cell>
          <cell r="M289">
            <v>1145</v>
          </cell>
          <cell r="N289">
            <v>1157.3800000000001</v>
          </cell>
          <cell r="O289" t="str">
            <v>16.09.96</v>
          </cell>
          <cell r="P289">
            <v>1130.44</v>
          </cell>
          <cell r="Q289" t="str">
            <v>17.05.96</v>
          </cell>
        </row>
        <row r="290">
          <cell r="B290" t="str">
            <v>97-98</v>
          </cell>
          <cell r="C290">
            <v>172</v>
          </cell>
          <cell r="D290">
            <v>460</v>
          </cell>
          <cell r="E290">
            <v>549.24</v>
          </cell>
          <cell r="F290">
            <v>119.4</v>
          </cell>
          <cell r="G290">
            <v>5.84</v>
          </cell>
          <cell r="H290">
            <v>1.0632874517515112</v>
          </cell>
          <cell r="I290">
            <v>172</v>
          </cell>
          <cell r="K290">
            <v>3.74</v>
          </cell>
          <cell r="M290">
            <v>1137.04</v>
          </cell>
          <cell r="N290">
            <v>1152.71</v>
          </cell>
          <cell r="O290" t="str">
            <v>25.05.97</v>
          </cell>
          <cell r="P290">
            <v>1136.72</v>
          </cell>
          <cell r="Q290" t="str">
            <v>20.03.98</v>
          </cell>
        </row>
        <row r="291">
          <cell r="B291" t="str">
            <v>98-99</v>
          </cell>
          <cell r="C291">
            <v>172</v>
          </cell>
          <cell r="D291">
            <v>520</v>
          </cell>
          <cell r="E291">
            <v>554.29999999999995</v>
          </cell>
          <cell r="F291">
            <v>106.59615384615383</v>
          </cell>
          <cell r="G291">
            <v>7.1</v>
          </cell>
          <cell r="H291">
            <v>1.2808948222983945</v>
          </cell>
          <cell r="I291">
            <v>172</v>
          </cell>
          <cell r="J291">
            <v>0</v>
          </cell>
          <cell r="K291">
            <v>4</v>
          </cell>
          <cell r="M291">
            <v>1139.9100000000001</v>
          </cell>
          <cell r="N291">
            <v>1140.98</v>
          </cell>
          <cell r="O291" t="str">
            <v>28.04.98</v>
          </cell>
          <cell r="P291">
            <v>1133.1500000000001</v>
          </cell>
          <cell r="Q291" t="str">
            <v>28.06.98</v>
          </cell>
        </row>
        <row r="292">
          <cell r="B292" t="str">
            <v>99-00</v>
          </cell>
          <cell r="C292">
            <v>172</v>
          </cell>
          <cell r="D292">
            <v>520</v>
          </cell>
          <cell r="E292">
            <v>479.5</v>
          </cell>
          <cell r="F292">
            <v>92.2</v>
          </cell>
          <cell r="G292">
            <v>6.8</v>
          </cell>
          <cell r="H292">
            <v>1.4181438998957248</v>
          </cell>
          <cell r="I292">
            <v>172</v>
          </cell>
          <cell r="K292" t="str">
            <v/>
          </cell>
          <cell r="M292">
            <v>1134.51</v>
          </cell>
          <cell r="N292">
            <v>1143.3399999999999</v>
          </cell>
          <cell r="P292">
            <v>1131.68</v>
          </cell>
        </row>
        <row r="293">
          <cell r="B293" t="str">
            <v>00-01</v>
          </cell>
          <cell r="C293">
            <v>172</v>
          </cell>
          <cell r="D293">
            <v>475</v>
          </cell>
          <cell r="E293">
            <v>182.92</v>
          </cell>
          <cell r="F293">
            <v>38.51</v>
          </cell>
          <cell r="G293">
            <v>4.72</v>
          </cell>
          <cell r="H293">
            <v>2.580363000218675</v>
          </cell>
          <cell r="I293">
            <v>172</v>
          </cell>
          <cell r="M293">
            <v>1130.69</v>
          </cell>
        </row>
        <row r="294">
          <cell r="A294" t="str">
            <v>Average last 5 years</v>
          </cell>
          <cell r="D294">
            <v>470</v>
          </cell>
          <cell r="E294">
            <v>580.18799999999999</v>
          </cell>
          <cell r="F294">
            <v>125.81816053511707</v>
          </cell>
          <cell r="G294">
            <v>6.7080000000000002</v>
          </cell>
          <cell r="H294">
            <v>1.1767791728218095</v>
          </cell>
          <cell r="I294">
            <v>173.6</v>
          </cell>
          <cell r="J294">
            <v>0</v>
          </cell>
          <cell r="K294">
            <v>3.2502084481175388</v>
          </cell>
          <cell r="L294">
            <v>1.702208448117539</v>
          </cell>
          <cell r="M294">
            <v>1137.502</v>
          </cell>
          <cell r="N294">
            <v>1151.9540000000002</v>
          </cell>
          <cell r="O294">
            <v>0</v>
          </cell>
          <cell r="P294">
            <v>1130.152</v>
          </cell>
          <cell r="Q294">
            <v>0</v>
          </cell>
        </row>
        <row r="295">
          <cell r="A295" t="str">
            <v>J.SAGAR</v>
          </cell>
          <cell r="B295" t="str">
            <v>88-89</v>
          </cell>
          <cell r="C295">
            <v>99</v>
          </cell>
          <cell r="D295">
            <v>385</v>
          </cell>
          <cell r="E295">
            <v>339</v>
          </cell>
          <cell r="F295">
            <v>88.051948051948045</v>
          </cell>
          <cell r="G295" t="str">
            <v/>
          </cell>
          <cell r="H295">
            <v>0</v>
          </cell>
          <cell r="I295" t="str">
            <v/>
          </cell>
          <cell r="J295" t="str">
            <v/>
          </cell>
          <cell r="K295" t="str">
            <v/>
          </cell>
          <cell r="L295" t="str">
            <v/>
          </cell>
          <cell r="M295" t="str">
            <v/>
          </cell>
          <cell r="N295" t="str">
            <v/>
          </cell>
          <cell r="O295" t="str">
            <v/>
          </cell>
          <cell r="P295" t="str">
            <v/>
          </cell>
          <cell r="Q295" t="str">
            <v/>
          </cell>
        </row>
        <row r="296">
          <cell r="B296" t="str">
            <v>89-90</v>
          </cell>
          <cell r="C296">
            <v>99</v>
          </cell>
          <cell r="D296">
            <v>385</v>
          </cell>
          <cell r="E296">
            <v>296.37</v>
          </cell>
          <cell r="F296">
            <v>76.98</v>
          </cell>
          <cell r="G296">
            <v>5</v>
          </cell>
          <cell r="H296">
            <v>1.77</v>
          </cell>
          <cell r="I296">
            <v>99</v>
          </cell>
          <cell r="J296" t="str">
            <v/>
          </cell>
          <cell r="K296">
            <v>3.05</v>
          </cell>
          <cell r="L296">
            <v>3.05</v>
          </cell>
          <cell r="M296">
            <v>968.2</v>
          </cell>
          <cell r="N296">
            <v>979.9</v>
          </cell>
          <cell r="O296" t="str">
            <v>06.01.90</v>
          </cell>
          <cell r="P296">
            <v>968.1</v>
          </cell>
          <cell r="Q296" t="str">
            <v>31.03.90</v>
          </cell>
        </row>
        <row r="297">
          <cell r="B297" t="str">
            <v>90-91</v>
          </cell>
          <cell r="C297">
            <v>99</v>
          </cell>
          <cell r="D297">
            <v>340</v>
          </cell>
          <cell r="E297">
            <v>261.92</v>
          </cell>
          <cell r="F297">
            <v>77.040000000000006</v>
          </cell>
          <cell r="G297">
            <v>2.5</v>
          </cell>
          <cell r="H297">
            <v>0.95448992058643856</v>
          </cell>
          <cell r="I297">
            <v>99</v>
          </cell>
          <cell r="K297">
            <v>2.68</v>
          </cell>
          <cell r="L297">
            <v>2.68</v>
          </cell>
          <cell r="M297">
            <v>972.9</v>
          </cell>
          <cell r="N297">
            <v>978.9</v>
          </cell>
          <cell r="O297" t="str">
            <v>26.07.90</v>
          </cell>
          <cell r="P297">
            <v>953.5</v>
          </cell>
          <cell r="Q297" t="str">
            <v>28.06.90</v>
          </cell>
        </row>
        <row r="298">
          <cell r="B298" t="str">
            <v>91-92</v>
          </cell>
          <cell r="C298">
            <v>99</v>
          </cell>
          <cell r="D298">
            <v>340</v>
          </cell>
          <cell r="E298">
            <v>421.01</v>
          </cell>
          <cell r="F298">
            <v>123.83</v>
          </cell>
          <cell r="G298">
            <v>3.3</v>
          </cell>
          <cell r="H298">
            <v>0.78382936272297576</v>
          </cell>
          <cell r="I298">
            <v>100</v>
          </cell>
          <cell r="K298">
            <v>4.42</v>
          </cell>
          <cell r="L298">
            <v>4.42</v>
          </cell>
          <cell r="M298">
            <v>975.9</v>
          </cell>
          <cell r="N298">
            <v>979.6</v>
          </cell>
          <cell r="O298" t="str">
            <v>02.06.91</v>
          </cell>
          <cell r="P298">
            <v>970</v>
          </cell>
          <cell r="Q298" t="str">
            <v>22.07.91</v>
          </cell>
        </row>
        <row r="299">
          <cell r="B299" t="str">
            <v>92-93</v>
          </cell>
          <cell r="C299">
            <v>99</v>
          </cell>
          <cell r="D299">
            <v>300</v>
          </cell>
          <cell r="E299">
            <v>390.68</v>
          </cell>
          <cell r="F299">
            <v>130.22666666666666</v>
          </cell>
          <cell r="G299">
            <v>3.3</v>
          </cell>
          <cell r="H299">
            <v>0.8446810689054981</v>
          </cell>
          <cell r="I299">
            <v>100</v>
          </cell>
          <cell r="K299">
            <v>3.59</v>
          </cell>
          <cell r="L299">
            <v>3.59</v>
          </cell>
          <cell r="M299">
            <v>975.5</v>
          </cell>
          <cell r="N299">
            <v>979.4</v>
          </cell>
          <cell r="O299" t="str">
            <v>19.06.92</v>
          </cell>
          <cell r="P299">
            <v>970</v>
          </cell>
          <cell r="Q299" t="str">
            <v>06.12.92</v>
          </cell>
        </row>
        <row r="300">
          <cell r="B300" t="str">
            <v>93-94</v>
          </cell>
          <cell r="C300">
            <v>99</v>
          </cell>
          <cell r="D300">
            <v>385</v>
          </cell>
          <cell r="E300">
            <v>322.71699999999998</v>
          </cell>
          <cell r="F300">
            <v>83.822597402597395</v>
          </cell>
          <cell r="G300">
            <v>5.0999999999999996</v>
          </cell>
          <cell r="H300">
            <v>1.5803319936662772</v>
          </cell>
          <cell r="I300">
            <v>99</v>
          </cell>
          <cell r="K300">
            <v>3.58</v>
          </cell>
          <cell r="L300">
            <v>3.58</v>
          </cell>
          <cell r="M300">
            <v>971.5</v>
          </cell>
          <cell r="N300">
            <v>979.5</v>
          </cell>
          <cell r="O300" t="str">
            <v>06.03.93</v>
          </cell>
          <cell r="P300">
            <v>970</v>
          </cell>
          <cell r="Q300" t="str">
            <v>13.08.93</v>
          </cell>
        </row>
        <row r="301">
          <cell r="B301" t="str">
            <v>94-95</v>
          </cell>
          <cell r="C301">
            <v>99</v>
          </cell>
          <cell r="D301">
            <v>315</v>
          </cell>
          <cell r="E301">
            <v>444.5</v>
          </cell>
          <cell r="F301">
            <v>141.11111111111111</v>
          </cell>
          <cell r="G301">
            <v>3.3</v>
          </cell>
          <cell r="H301">
            <v>0.74240719910011244</v>
          </cell>
          <cell r="I301">
            <v>99</v>
          </cell>
          <cell r="M301">
            <v>971.7</v>
          </cell>
          <cell r="N301">
            <v>979.9</v>
          </cell>
          <cell r="O301" t="str">
            <v>27.03.95</v>
          </cell>
          <cell r="P301">
            <v>970.4</v>
          </cell>
          <cell r="Q301" t="str">
            <v>12.06.94</v>
          </cell>
        </row>
        <row r="302">
          <cell r="B302" t="str">
            <v>95-96</v>
          </cell>
          <cell r="C302">
            <v>99</v>
          </cell>
          <cell r="D302">
            <v>300</v>
          </cell>
          <cell r="E302">
            <v>444.2</v>
          </cell>
          <cell r="F302">
            <v>148.06666666666666</v>
          </cell>
          <cell r="G302">
            <v>4.9000000000000004</v>
          </cell>
          <cell r="H302">
            <v>1.1031067086897794</v>
          </cell>
          <cell r="I302">
            <v>99</v>
          </cell>
          <cell r="K302">
            <v>4.5587695133149682</v>
          </cell>
          <cell r="L302">
            <v>4.5587695133149682</v>
          </cell>
          <cell r="M302">
            <v>970.5</v>
          </cell>
          <cell r="N302">
            <v>978.8</v>
          </cell>
          <cell r="O302" t="str">
            <v>28.07.95</v>
          </cell>
          <cell r="P302">
            <v>970.7</v>
          </cell>
          <cell r="Q302" t="str">
            <v>31.03.96</v>
          </cell>
        </row>
        <row r="303">
          <cell r="B303" t="str">
            <v>96-97</v>
          </cell>
          <cell r="C303">
            <v>99</v>
          </cell>
          <cell r="D303">
            <v>300</v>
          </cell>
          <cell r="E303">
            <v>481.4</v>
          </cell>
          <cell r="F303">
            <v>160.46666666666667</v>
          </cell>
          <cell r="G303">
            <v>4.0999999999999996</v>
          </cell>
          <cell r="H303">
            <v>0.85168259243872035</v>
          </cell>
          <cell r="I303">
            <v>99</v>
          </cell>
          <cell r="K303">
            <v>4.9000000000000004</v>
          </cell>
          <cell r="L303">
            <v>4.9000000000000004</v>
          </cell>
          <cell r="M303">
            <v>971.1</v>
          </cell>
          <cell r="N303">
            <v>979.6</v>
          </cell>
          <cell r="O303" t="str">
            <v>18.09.96</v>
          </cell>
          <cell r="P303">
            <v>970.5</v>
          </cell>
          <cell r="Q303" t="str">
            <v>01.04.96</v>
          </cell>
        </row>
        <row r="304">
          <cell r="B304" t="str">
            <v>97-98</v>
          </cell>
          <cell r="C304">
            <v>99</v>
          </cell>
          <cell r="D304">
            <v>300</v>
          </cell>
          <cell r="E304">
            <v>382.55</v>
          </cell>
          <cell r="F304">
            <v>127.51666666666667</v>
          </cell>
          <cell r="G304">
            <v>4.8120000000000003</v>
          </cell>
          <cell r="H304">
            <v>1.2578747876094629</v>
          </cell>
          <cell r="I304">
            <v>99</v>
          </cell>
          <cell r="K304">
            <v>4.01</v>
          </cell>
          <cell r="M304">
            <v>973.5</v>
          </cell>
          <cell r="N304">
            <v>978</v>
          </cell>
          <cell r="O304" t="str">
            <v>03.04.97</v>
          </cell>
          <cell r="P304">
            <v>970</v>
          </cell>
          <cell r="Q304" t="str">
            <v>17.12.97</v>
          </cell>
        </row>
        <row r="305">
          <cell r="B305" t="str">
            <v>98-99</v>
          </cell>
          <cell r="C305">
            <v>99</v>
          </cell>
          <cell r="D305">
            <v>330</v>
          </cell>
          <cell r="E305">
            <v>392.8</v>
          </cell>
          <cell r="F305">
            <v>119.03030303030303</v>
          </cell>
          <cell r="G305">
            <v>5.2</v>
          </cell>
          <cell r="H305">
            <v>1.3238289205702647</v>
          </cell>
          <cell r="I305">
            <v>99</v>
          </cell>
          <cell r="J305">
            <v>0</v>
          </cell>
          <cell r="K305">
            <v>3.9</v>
          </cell>
          <cell r="M305">
            <v>978.8</v>
          </cell>
          <cell r="N305">
            <v>979.4</v>
          </cell>
          <cell r="O305" t="str">
            <v>22.05.98</v>
          </cell>
          <cell r="P305">
            <v>970.2</v>
          </cell>
          <cell r="Q305" t="str">
            <v>29.08.98</v>
          </cell>
        </row>
        <row r="306">
          <cell r="B306" t="str">
            <v>99-00</v>
          </cell>
          <cell r="C306">
            <v>99</v>
          </cell>
          <cell r="D306">
            <v>330</v>
          </cell>
          <cell r="E306">
            <v>361.4</v>
          </cell>
          <cell r="F306">
            <v>109.5</v>
          </cell>
          <cell r="G306">
            <v>4.4000000000000004</v>
          </cell>
          <cell r="H306">
            <v>1.2</v>
          </cell>
          <cell r="I306">
            <v>99</v>
          </cell>
          <cell r="K306" t="str">
            <v/>
          </cell>
          <cell r="M306">
            <v>979.2</v>
          </cell>
          <cell r="N306">
            <v>979.99</v>
          </cell>
          <cell r="O306" t="str">
            <v/>
          </cell>
          <cell r="P306">
            <v>972.4</v>
          </cell>
        </row>
        <row r="307">
          <cell r="B307" t="str">
            <v>00-01</v>
          </cell>
          <cell r="C307">
            <v>99</v>
          </cell>
          <cell r="D307">
            <v>300</v>
          </cell>
          <cell r="E307">
            <v>140.33000000000001</v>
          </cell>
          <cell r="F307">
            <v>46.78</v>
          </cell>
          <cell r="G307">
            <v>3.01</v>
          </cell>
          <cell r="H307">
            <v>2.14</v>
          </cell>
          <cell r="I307">
            <v>99</v>
          </cell>
          <cell r="M307">
            <v>976.7</v>
          </cell>
        </row>
        <row r="308">
          <cell r="A308" t="str">
            <v>Average last 5 years</v>
          </cell>
          <cell r="D308">
            <v>312</v>
          </cell>
          <cell r="E308">
            <v>412.46999999999997</v>
          </cell>
          <cell r="F308">
            <v>132.9160606060606</v>
          </cell>
          <cell r="G308">
            <v>4.6823999999999995</v>
          </cell>
          <cell r="H308">
            <v>1.1472986018616456</v>
          </cell>
          <cell r="I308">
            <v>99</v>
          </cell>
          <cell r="J308">
            <v>0</v>
          </cell>
          <cell r="K308">
            <v>3.473753902662994</v>
          </cell>
          <cell r="L308">
            <v>1.8917539026629939</v>
          </cell>
          <cell r="M308">
            <v>974.61999999999989</v>
          </cell>
          <cell r="N308">
            <v>979.14</v>
          </cell>
          <cell r="O308">
            <v>0</v>
          </cell>
          <cell r="P308">
            <v>970.36</v>
          </cell>
          <cell r="Q308">
            <v>0</v>
          </cell>
        </row>
        <row r="309">
          <cell r="A309" t="str">
            <v>STATE  LOAD  DESPATCH  CENTRE  M.P.E.B.  JABALPUR</v>
          </cell>
        </row>
        <row r="310">
          <cell r="A310" t="str">
            <v>CHAMBAL COMPLEX</v>
          </cell>
        </row>
        <row r="311">
          <cell r="A311" t="str">
            <v>STATION NAME</v>
          </cell>
          <cell r="B311" t="str">
            <v>YEAR</v>
          </cell>
          <cell r="C311" t="str">
            <v>CAPACITY</v>
          </cell>
          <cell r="D311" t="str">
            <v>TARGET</v>
          </cell>
          <cell r="E311" t="str">
            <v>ACTUAL GENE.</v>
          </cell>
          <cell r="F311" t="str">
            <v>ACHIEVE-MENT</v>
          </cell>
          <cell r="G311" t="str">
            <v>AUXILIARY CONSUMPTION</v>
          </cell>
          <cell r="I311" t="str">
            <v>MAXIMUM DEMAND</v>
          </cell>
          <cell r="J311" t="str">
            <v>WATER INFLOW</v>
          </cell>
          <cell r="K311" t="str">
            <v>WATER CONSUMED</v>
          </cell>
          <cell r="L311" t="str">
            <v>WATER CONSUMED</v>
          </cell>
          <cell r="M311" t="str">
            <v>LEVEL AT THE END</v>
          </cell>
          <cell r="N311" t="str">
            <v>MAXIMUM LEVEL</v>
          </cell>
          <cell r="P311" t="str">
            <v>MINIMUM LEVEL</v>
          </cell>
        </row>
        <row r="312">
          <cell r="C312" t="str">
            <v>MW</v>
          </cell>
          <cell r="D312" t="str">
            <v>MKwh</v>
          </cell>
          <cell r="E312" t="str">
            <v>MKwh</v>
          </cell>
          <cell r="F312" t="str">
            <v>%</v>
          </cell>
          <cell r="G312" t="str">
            <v>MKwh</v>
          </cell>
          <cell r="H312" t="str">
            <v>%</v>
          </cell>
          <cell r="I312" t="str">
            <v>MW</v>
          </cell>
          <cell r="J312" t="str">
            <v>MAFT</v>
          </cell>
          <cell r="K312" t="str">
            <v>MCM</v>
          </cell>
          <cell r="L312" t="str">
            <v>MCM</v>
          </cell>
          <cell r="M312" t="str">
            <v>FT / M</v>
          </cell>
          <cell r="N312" t="str">
            <v>FT / M</v>
          </cell>
          <cell r="O312" t="str">
            <v>DATE</v>
          </cell>
          <cell r="P312" t="str">
            <v>FT / M</v>
          </cell>
          <cell r="Q312" t="str">
            <v>DATE</v>
          </cell>
        </row>
        <row r="313">
          <cell r="A313" t="str">
            <v>CHAMBAL</v>
          </cell>
          <cell r="B313" t="str">
            <v>88-89</v>
          </cell>
          <cell r="C313">
            <v>386</v>
          </cell>
          <cell r="D313">
            <v>1300</v>
          </cell>
          <cell r="E313">
            <v>1155</v>
          </cell>
          <cell r="F313">
            <v>88.84615384615384</v>
          </cell>
          <cell r="G313">
            <v>0</v>
          </cell>
          <cell r="H313">
            <v>0</v>
          </cell>
        </row>
        <row r="314">
          <cell r="B314" t="str">
            <v>89-90</v>
          </cell>
          <cell r="C314">
            <v>386</v>
          </cell>
          <cell r="D314">
            <v>1300</v>
          </cell>
          <cell r="E314">
            <v>906.51</v>
          </cell>
          <cell r="F314">
            <v>69.731538461538463</v>
          </cell>
          <cell r="G314">
            <v>12</v>
          </cell>
          <cell r="H314">
            <v>1.3237581493861073</v>
          </cell>
        </row>
        <row r="315">
          <cell r="B315" t="str">
            <v>90-91</v>
          </cell>
          <cell r="C315">
            <v>386</v>
          </cell>
          <cell r="D315">
            <v>1150</v>
          </cell>
          <cell r="E315">
            <v>917.59999999999991</v>
          </cell>
          <cell r="F315">
            <v>79.79130434782607</v>
          </cell>
          <cell r="G315">
            <v>5</v>
          </cell>
          <cell r="H315">
            <v>0.54489973844812556</v>
          </cell>
        </row>
        <row r="316">
          <cell r="B316" t="str">
            <v>91-92</v>
          </cell>
          <cell r="C316">
            <v>386</v>
          </cell>
          <cell r="D316">
            <v>1150</v>
          </cell>
          <cell r="E316">
            <v>1562.3300000000002</v>
          </cell>
          <cell r="F316">
            <v>135.85478260869567</v>
          </cell>
          <cell r="G316">
            <v>8.6</v>
          </cell>
          <cell r="H316">
            <v>0.5504598900360359</v>
          </cell>
        </row>
        <row r="317">
          <cell r="B317" t="str">
            <v>92-93</v>
          </cell>
          <cell r="C317">
            <v>386</v>
          </cell>
          <cell r="D317">
            <v>1150</v>
          </cell>
          <cell r="E317">
            <v>1239.3900000000001</v>
          </cell>
          <cell r="F317">
            <v>107.77304347826089</v>
          </cell>
          <cell r="G317">
            <v>8.3999999999999986</v>
          </cell>
          <cell r="H317">
            <v>0.67775276547333752</v>
          </cell>
          <cell r="I317" t="str">
            <v/>
          </cell>
          <cell r="K317" t="str">
            <v/>
          </cell>
          <cell r="L317" t="str">
            <v/>
          </cell>
          <cell r="M317" t="str">
            <v/>
          </cell>
        </row>
        <row r="318">
          <cell r="B318" t="str">
            <v>93-94</v>
          </cell>
          <cell r="C318">
            <v>386</v>
          </cell>
          <cell r="D318">
            <v>1500</v>
          </cell>
          <cell r="E318">
            <v>1032.2988</v>
          </cell>
          <cell r="F318">
            <v>68.819919999999996</v>
          </cell>
          <cell r="G318">
            <v>14.78</v>
          </cell>
          <cell r="H318">
            <v>1.4317559993288764</v>
          </cell>
          <cell r="I318" t="str">
            <v/>
          </cell>
          <cell r="K318" t="str">
            <v/>
          </cell>
          <cell r="L318" t="str">
            <v/>
          </cell>
          <cell r="M318" t="str">
            <v/>
          </cell>
        </row>
        <row r="319">
          <cell r="B319" t="str">
            <v>94-95</v>
          </cell>
          <cell r="C319">
            <v>386</v>
          </cell>
          <cell r="D319">
            <v>1200</v>
          </cell>
          <cell r="E319">
            <v>1404.6</v>
          </cell>
          <cell r="F319">
            <v>117.05</v>
          </cell>
          <cell r="G319">
            <v>12.2</v>
          </cell>
          <cell r="H319">
            <v>0.86857468318382458</v>
          </cell>
          <cell r="I319" t="str">
            <v/>
          </cell>
          <cell r="K319" t="str">
            <v/>
          </cell>
          <cell r="L319" t="str">
            <v/>
          </cell>
          <cell r="M319" t="str">
            <v/>
          </cell>
        </row>
        <row r="320">
          <cell r="B320" t="str">
            <v>95-96</v>
          </cell>
          <cell r="C320">
            <v>386</v>
          </cell>
          <cell r="D320">
            <v>1060</v>
          </cell>
          <cell r="E320">
            <v>1642.3</v>
          </cell>
          <cell r="F320">
            <v>154.93396226415095</v>
          </cell>
          <cell r="G320">
            <v>14.200000000000001</v>
          </cell>
          <cell r="H320">
            <v>0.8646410521829142</v>
          </cell>
          <cell r="I320" t="str">
            <v/>
          </cell>
          <cell r="K320" t="str">
            <v/>
          </cell>
          <cell r="L320" t="str">
            <v/>
          </cell>
          <cell r="M320" t="str">
            <v/>
          </cell>
        </row>
        <row r="321">
          <cell r="B321" t="str">
            <v>96-97</v>
          </cell>
          <cell r="C321">
            <v>386</v>
          </cell>
          <cell r="D321">
            <v>1160</v>
          </cell>
          <cell r="E321">
            <v>1739.5</v>
          </cell>
          <cell r="F321">
            <v>149.95689655172413</v>
          </cell>
          <cell r="G321">
            <v>10.5</v>
          </cell>
          <cell r="H321">
            <v>0.60362173038229372</v>
          </cell>
          <cell r="I321" t="str">
            <v/>
          </cell>
          <cell r="K321" t="str">
            <v/>
          </cell>
          <cell r="L321" t="str">
            <v/>
          </cell>
          <cell r="M321" t="str">
            <v/>
          </cell>
        </row>
        <row r="322">
          <cell r="B322" t="str">
            <v>97-98</v>
          </cell>
          <cell r="C322">
            <v>386</v>
          </cell>
          <cell r="D322">
            <v>1160</v>
          </cell>
          <cell r="E322">
            <v>1362.57</v>
          </cell>
          <cell r="F322">
            <v>117.46293103448276</v>
          </cell>
          <cell r="G322">
            <v>11.581</v>
          </cell>
          <cell r="H322">
            <v>0.84993798483747618</v>
          </cell>
          <cell r="I322" t="str">
            <v/>
          </cell>
          <cell r="K322" t="str">
            <v/>
          </cell>
          <cell r="L322" t="str">
            <v/>
          </cell>
          <cell r="M322" t="str">
            <v/>
          </cell>
        </row>
        <row r="323">
          <cell r="B323" t="str">
            <v>98-99</v>
          </cell>
          <cell r="C323">
            <v>386</v>
          </cell>
          <cell r="D323">
            <v>1300</v>
          </cell>
          <cell r="E323">
            <v>1486.3999999999999</v>
          </cell>
          <cell r="F323">
            <v>114.33846153846154</v>
          </cell>
          <cell r="G323">
            <v>13.2</v>
          </cell>
          <cell r="H323">
            <v>0.88805166846071049</v>
          </cell>
          <cell r="I323" t="str">
            <v/>
          </cell>
          <cell r="K323" t="str">
            <v/>
          </cell>
          <cell r="L323" t="str">
            <v/>
          </cell>
          <cell r="M323" t="str">
            <v/>
          </cell>
        </row>
        <row r="324">
          <cell r="B324" t="str">
            <v>99-00</v>
          </cell>
          <cell r="C324">
            <v>386</v>
          </cell>
          <cell r="D324">
            <v>1300</v>
          </cell>
          <cell r="E324">
            <v>1185.5</v>
          </cell>
          <cell r="F324">
            <v>91.192307692307693</v>
          </cell>
          <cell r="G324">
            <v>12</v>
          </cell>
          <cell r="H324">
            <v>1.0122311261071277</v>
          </cell>
        </row>
        <row r="325">
          <cell r="B325" t="str">
            <v>00-01</v>
          </cell>
          <cell r="C325">
            <v>386</v>
          </cell>
          <cell r="D325">
            <v>1200</v>
          </cell>
          <cell r="E325">
            <v>427.45</v>
          </cell>
          <cell r="F325">
            <v>35.619999999999997</v>
          </cell>
          <cell r="G325">
            <v>8.66</v>
          </cell>
          <cell r="H325">
            <v>2.0299999999999998</v>
          </cell>
        </row>
        <row r="326">
          <cell r="A326" t="str">
            <v>Average last 5 years</v>
          </cell>
          <cell r="D326">
            <v>1196</v>
          </cell>
          <cell r="E326">
            <v>1483.2539999999999</v>
          </cell>
          <cell r="F326">
            <v>125.57691181622542</v>
          </cell>
          <cell r="G326">
            <v>12.296200000000002</v>
          </cell>
          <cell r="H326">
            <v>0.84369671239410449</v>
          </cell>
          <cell r="I326">
            <v>0</v>
          </cell>
          <cell r="J326">
            <v>0</v>
          </cell>
          <cell r="K326">
            <v>0</v>
          </cell>
          <cell r="L326">
            <v>0</v>
          </cell>
          <cell r="M326">
            <v>0</v>
          </cell>
          <cell r="N326">
            <v>0</v>
          </cell>
          <cell r="O326">
            <v>0</v>
          </cell>
          <cell r="P326">
            <v>0</v>
          </cell>
          <cell r="Q326">
            <v>0</v>
          </cell>
        </row>
        <row r="327">
          <cell r="A327" t="str">
            <v>M.P.CHAMBAL</v>
          </cell>
          <cell r="B327" t="str">
            <v>88-89</v>
          </cell>
          <cell r="C327">
            <v>193</v>
          </cell>
          <cell r="D327">
            <v>650</v>
          </cell>
          <cell r="E327">
            <v>577.5</v>
          </cell>
          <cell r="F327">
            <v>88.84615384615384</v>
          </cell>
          <cell r="G327">
            <v>0</v>
          </cell>
          <cell r="H327">
            <v>0</v>
          </cell>
        </row>
        <row r="328">
          <cell r="B328" t="str">
            <v>89-90</v>
          </cell>
          <cell r="C328">
            <v>193</v>
          </cell>
          <cell r="D328">
            <v>650</v>
          </cell>
          <cell r="E328">
            <v>453.255</v>
          </cell>
          <cell r="F328">
            <v>69.731538461538463</v>
          </cell>
          <cell r="G328">
            <v>6</v>
          </cell>
          <cell r="H328">
            <v>1.3237581493861073</v>
          </cell>
        </row>
        <row r="329">
          <cell r="B329" t="str">
            <v>90-91</v>
          </cell>
          <cell r="C329">
            <v>193</v>
          </cell>
          <cell r="D329">
            <v>575</v>
          </cell>
          <cell r="E329">
            <v>458.79999999999995</v>
          </cell>
          <cell r="F329">
            <v>79.79130434782607</v>
          </cell>
          <cell r="G329">
            <v>2.5</v>
          </cell>
          <cell r="H329">
            <v>0.54489973844812556</v>
          </cell>
        </row>
        <row r="330">
          <cell r="B330" t="str">
            <v>91-92</v>
          </cell>
          <cell r="C330">
            <v>193</v>
          </cell>
          <cell r="D330">
            <v>575</v>
          </cell>
          <cell r="E330">
            <v>781.16500000000008</v>
          </cell>
          <cell r="F330">
            <v>135.85478260869567</v>
          </cell>
          <cell r="G330">
            <v>4.3</v>
          </cell>
          <cell r="H330">
            <v>0.5504598900360359</v>
          </cell>
        </row>
        <row r="331">
          <cell r="B331" t="str">
            <v>92-93</v>
          </cell>
          <cell r="C331">
            <v>193</v>
          </cell>
          <cell r="D331">
            <v>575</v>
          </cell>
          <cell r="E331">
            <v>619.69500000000005</v>
          </cell>
          <cell r="F331">
            <v>107.77304347826089</v>
          </cell>
          <cell r="G331">
            <v>4.1999999999999993</v>
          </cell>
          <cell r="H331">
            <v>0.67775276547333752</v>
          </cell>
        </row>
        <row r="332">
          <cell r="B332" t="str">
            <v>93-94</v>
          </cell>
          <cell r="C332">
            <v>193</v>
          </cell>
          <cell r="D332">
            <v>750</v>
          </cell>
          <cell r="E332">
            <v>516.14940000000001</v>
          </cell>
          <cell r="F332">
            <v>68.819919999999996</v>
          </cell>
          <cell r="G332">
            <v>7.39</v>
          </cell>
          <cell r="H332">
            <v>1.4317559993288764</v>
          </cell>
          <cell r="I332" t="str">
            <v/>
          </cell>
          <cell r="K332" t="str">
            <v/>
          </cell>
          <cell r="L332" t="str">
            <v/>
          </cell>
          <cell r="M332" t="str">
            <v/>
          </cell>
        </row>
        <row r="333">
          <cell r="B333" t="str">
            <v>94-95</v>
          </cell>
          <cell r="C333">
            <v>193</v>
          </cell>
          <cell r="D333">
            <v>600</v>
          </cell>
          <cell r="E333">
            <v>702.3</v>
          </cell>
          <cell r="F333">
            <v>117.05</v>
          </cell>
          <cell r="G333">
            <v>6.1</v>
          </cell>
          <cell r="H333">
            <v>0.86857468318382458</v>
          </cell>
          <cell r="I333" t="str">
            <v/>
          </cell>
          <cell r="K333" t="str">
            <v/>
          </cell>
          <cell r="L333" t="str">
            <v/>
          </cell>
          <cell r="M333" t="str">
            <v/>
          </cell>
        </row>
        <row r="334">
          <cell r="B334" t="str">
            <v>95-96</v>
          </cell>
          <cell r="C334">
            <v>193</v>
          </cell>
          <cell r="D334">
            <v>530</v>
          </cell>
          <cell r="E334">
            <v>821.15</v>
          </cell>
          <cell r="F334">
            <v>154.93396226415095</v>
          </cell>
          <cell r="G334">
            <v>7.1000000000000005</v>
          </cell>
          <cell r="H334">
            <v>0.8646410521829142</v>
          </cell>
        </row>
        <row r="335">
          <cell r="B335" t="str">
            <v>96-97</v>
          </cell>
          <cell r="C335">
            <v>193</v>
          </cell>
          <cell r="D335">
            <v>580</v>
          </cell>
          <cell r="E335">
            <v>869.75</v>
          </cell>
          <cell r="F335">
            <v>149.95689655172413</v>
          </cell>
          <cell r="G335">
            <v>5.25</v>
          </cell>
          <cell r="H335">
            <v>0.60362173038229372</v>
          </cell>
        </row>
        <row r="336">
          <cell r="B336" t="str">
            <v>97-98</v>
          </cell>
          <cell r="C336">
            <v>193</v>
          </cell>
          <cell r="D336">
            <v>580</v>
          </cell>
          <cell r="E336">
            <v>681.28499999999997</v>
          </cell>
          <cell r="F336">
            <v>117.46293103448276</v>
          </cell>
          <cell r="G336">
            <v>5.7904999999999998</v>
          </cell>
          <cell r="H336">
            <v>0.84993798483747618</v>
          </cell>
        </row>
        <row r="337">
          <cell r="B337" t="str">
            <v>98-99</v>
          </cell>
          <cell r="C337">
            <v>193</v>
          </cell>
          <cell r="D337">
            <v>650</v>
          </cell>
          <cell r="E337">
            <v>743.19999999999993</v>
          </cell>
          <cell r="F337">
            <v>114.33846153846154</v>
          </cell>
          <cell r="G337">
            <v>6.6</v>
          </cell>
          <cell r="H337">
            <v>0.88805166846071049</v>
          </cell>
        </row>
        <row r="338">
          <cell r="B338" t="str">
            <v>99-00</v>
          </cell>
          <cell r="C338">
            <v>193</v>
          </cell>
          <cell r="D338">
            <v>650</v>
          </cell>
          <cell r="E338">
            <v>592.75</v>
          </cell>
          <cell r="F338">
            <v>91.192307692307693</v>
          </cell>
          <cell r="G338">
            <v>6</v>
          </cell>
          <cell r="H338">
            <v>1.0122311261071277</v>
          </cell>
        </row>
        <row r="339">
          <cell r="B339" t="str">
            <v>00-01</v>
          </cell>
          <cell r="C339">
            <v>193</v>
          </cell>
          <cell r="D339">
            <v>600</v>
          </cell>
          <cell r="E339">
            <v>213.72</v>
          </cell>
          <cell r="F339">
            <v>35.619999999999997</v>
          </cell>
          <cell r="G339">
            <v>4.33</v>
          </cell>
          <cell r="H339">
            <v>2.0299999999999998</v>
          </cell>
        </row>
        <row r="340">
          <cell r="A340" t="str">
            <v>Average last 5 years</v>
          </cell>
          <cell r="D340">
            <v>598</v>
          </cell>
          <cell r="E340">
            <v>741.62699999999995</v>
          </cell>
          <cell r="F340">
            <v>125.57691181622542</v>
          </cell>
          <cell r="G340">
            <v>6.1481000000000012</v>
          </cell>
          <cell r="H340">
            <v>0.84369671239410449</v>
          </cell>
          <cell r="I340">
            <v>0</v>
          </cell>
          <cell r="J340">
            <v>0</v>
          </cell>
          <cell r="K340">
            <v>0</v>
          </cell>
          <cell r="L340">
            <v>0</v>
          </cell>
          <cell r="M340">
            <v>0</v>
          </cell>
          <cell r="N340">
            <v>0</v>
          </cell>
          <cell r="O340">
            <v>0</v>
          </cell>
          <cell r="P340">
            <v>0</v>
          </cell>
          <cell r="Q340">
            <v>0</v>
          </cell>
        </row>
        <row r="341">
          <cell r="A341" t="str">
            <v>PENCH</v>
          </cell>
          <cell r="B341" t="str">
            <v>88-89</v>
          </cell>
          <cell r="C341">
            <v>160</v>
          </cell>
          <cell r="D341">
            <v>240</v>
          </cell>
          <cell r="E341">
            <v>248</v>
          </cell>
          <cell r="F341">
            <v>103.33333333333333</v>
          </cell>
          <cell r="G341" t="str">
            <v/>
          </cell>
          <cell r="H341">
            <v>0</v>
          </cell>
          <cell r="I341" t="str">
            <v/>
          </cell>
          <cell r="J341" t="str">
            <v/>
          </cell>
          <cell r="K341" t="str">
            <v/>
          </cell>
          <cell r="L341" t="str">
            <v/>
          </cell>
          <cell r="M341" t="str">
            <v/>
          </cell>
          <cell r="N341" t="str">
            <v/>
          </cell>
          <cell r="O341" t="str">
            <v/>
          </cell>
          <cell r="P341" t="str">
            <v/>
          </cell>
          <cell r="Q341" t="str">
            <v/>
          </cell>
        </row>
        <row r="342">
          <cell r="B342" t="str">
            <v>89-90</v>
          </cell>
          <cell r="C342">
            <v>160</v>
          </cell>
          <cell r="D342">
            <v>240</v>
          </cell>
          <cell r="E342">
            <v>212.32</v>
          </cell>
          <cell r="F342">
            <v>88.46</v>
          </cell>
          <cell r="G342">
            <v>0.2</v>
          </cell>
          <cell r="H342">
            <v>0.08</v>
          </cell>
          <cell r="I342">
            <v>160</v>
          </cell>
          <cell r="J342">
            <v>306</v>
          </cell>
          <cell r="M342">
            <v>464.6</v>
          </cell>
          <cell r="N342">
            <v>478.73</v>
          </cell>
          <cell r="O342" t="str">
            <v>13.09.89</v>
          </cell>
          <cell r="P342">
            <v>463.3</v>
          </cell>
          <cell r="Q342" t="str">
            <v>28.06.89</v>
          </cell>
        </row>
        <row r="343">
          <cell r="B343" t="str">
            <v>90-91</v>
          </cell>
          <cell r="C343">
            <v>160</v>
          </cell>
          <cell r="D343">
            <v>390</v>
          </cell>
          <cell r="E343">
            <v>340.8</v>
          </cell>
          <cell r="F343">
            <v>87.384615384615387</v>
          </cell>
          <cell r="G343">
            <v>0.2</v>
          </cell>
          <cell r="H343">
            <v>5.8685446009389672E-2</v>
          </cell>
          <cell r="I343">
            <v>160</v>
          </cell>
          <cell r="J343">
            <v>1432</v>
          </cell>
          <cell r="K343">
            <v>984.66</v>
          </cell>
          <cell r="L343">
            <v>984.66</v>
          </cell>
          <cell r="M343">
            <v>477.76</v>
          </cell>
          <cell r="N343">
            <v>488.35</v>
          </cell>
          <cell r="O343" t="str">
            <v>13.10.90</v>
          </cell>
          <cell r="P343">
            <v>462.1</v>
          </cell>
          <cell r="Q343" t="str">
            <v>01.06.90</v>
          </cell>
        </row>
        <row r="344">
          <cell r="B344" t="str">
            <v>91-92</v>
          </cell>
          <cell r="C344">
            <v>160</v>
          </cell>
          <cell r="D344">
            <v>390</v>
          </cell>
          <cell r="E344">
            <v>286.27999999999997</v>
          </cell>
          <cell r="F344">
            <v>73.405128205128193</v>
          </cell>
          <cell r="G344">
            <v>0.2</v>
          </cell>
          <cell r="H344">
            <v>6.9861673885706313E-2</v>
          </cell>
          <cell r="I344">
            <v>150</v>
          </cell>
          <cell r="J344">
            <v>678</v>
          </cell>
          <cell r="K344">
            <v>874.4</v>
          </cell>
          <cell r="L344">
            <v>874.4</v>
          </cell>
          <cell r="M344">
            <v>464.42</v>
          </cell>
          <cell r="N344">
            <v>484.14</v>
          </cell>
          <cell r="O344" t="str">
            <v>14.09.91</v>
          </cell>
          <cell r="P344">
            <v>464.51</v>
          </cell>
          <cell r="Q344" t="str">
            <v>31.03.92</v>
          </cell>
        </row>
        <row r="345">
          <cell r="B345" t="str">
            <v>92-93</v>
          </cell>
          <cell r="C345">
            <v>160</v>
          </cell>
          <cell r="D345">
            <v>320</v>
          </cell>
          <cell r="E345">
            <v>273.24</v>
          </cell>
          <cell r="F345">
            <v>85.387500000000003</v>
          </cell>
          <cell r="G345">
            <v>0.3</v>
          </cell>
          <cell r="H345">
            <v>0.10979358805445762</v>
          </cell>
          <cell r="I345">
            <v>160</v>
          </cell>
          <cell r="J345">
            <v>1056</v>
          </cell>
          <cell r="K345">
            <v>659.9</v>
          </cell>
          <cell r="L345">
            <v>659.9</v>
          </cell>
          <cell r="M345">
            <v>474.9</v>
          </cell>
          <cell r="N345">
            <v>487.91</v>
          </cell>
          <cell r="O345" t="str">
            <v>15.09.92</v>
          </cell>
          <cell r="P345">
            <v>453.92</v>
          </cell>
          <cell r="Q345" t="str">
            <v>19.06.92</v>
          </cell>
        </row>
        <row r="346">
          <cell r="B346" t="str">
            <v>93-94</v>
          </cell>
          <cell r="C346">
            <v>160</v>
          </cell>
          <cell r="D346">
            <v>390</v>
          </cell>
          <cell r="E346">
            <v>400.93799999999999</v>
          </cell>
          <cell r="F346">
            <v>102.80461538461537</v>
          </cell>
          <cell r="G346">
            <v>0.5</v>
          </cell>
          <cell r="H346">
            <v>0.12470756076999437</v>
          </cell>
          <cell r="I346">
            <v>82</v>
          </cell>
          <cell r="J346">
            <v>1993</v>
          </cell>
          <cell r="K346">
            <v>1096.8499999999999</v>
          </cell>
          <cell r="L346">
            <v>1096.8499999999999</v>
          </cell>
          <cell r="M346">
            <v>483.64</v>
          </cell>
          <cell r="N346">
            <v>490.18</v>
          </cell>
          <cell r="O346" t="str">
            <v>27.09.94</v>
          </cell>
          <cell r="P346">
            <v>468.34</v>
          </cell>
          <cell r="Q346" t="str">
            <v>15.06.93</v>
          </cell>
        </row>
        <row r="347">
          <cell r="B347" t="str">
            <v>94-95</v>
          </cell>
          <cell r="C347">
            <v>160</v>
          </cell>
          <cell r="D347">
            <v>450</v>
          </cell>
          <cell r="E347">
            <v>609.79999999999995</v>
          </cell>
          <cell r="F347">
            <v>135.51111111111109</v>
          </cell>
          <cell r="G347">
            <v>1.6766179999999999</v>
          </cell>
          <cell r="H347">
            <v>0.27494555591997377</v>
          </cell>
          <cell r="I347">
            <v>160</v>
          </cell>
          <cell r="J347">
            <v>3286</v>
          </cell>
          <cell r="K347">
            <v>1773.508</v>
          </cell>
          <cell r="L347">
            <v>1773.508</v>
          </cell>
          <cell r="M347">
            <v>476.6</v>
          </cell>
          <cell r="N347">
            <v>490.43</v>
          </cell>
          <cell r="O347" t="str">
            <v>06.09.94</v>
          </cell>
          <cell r="P347">
            <v>474.65</v>
          </cell>
          <cell r="Q347" t="str">
            <v>30.06.94</v>
          </cell>
        </row>
        <row r="348">
          <cell r="B348" t="str">
            <v>95-96</v>
          </cell>
          <cell r="C348">
            <v>160</v>
          </cell>
          <cell r="D348">
            <v>450</v>
          </cell>
          <cell r="E348">
            <v>409.3</v>
          </cell>
          <cell r="F348">
            <v>90.955555555555549</v>
          </cell>
          <cell r="G348">
            <v>1.2</v>
          </cell>
          <cell r="H348">
            <v>0.29318348399706817</v>
          </cell>
          <cell r="I348">
            <v>160</v>
          </cell>
          <cell r="J348">
            <v>1304.69</v>
          </cell>
          <cell r="K348">
            <v>1237.548</v>
          </cell>
          <cell r="L348">
            <v>1237.548</v>
          </cell>
          <cell r="M348">
            <v>472.9</v>
          </cell>
          <cell r="N348">
            <v>486</v>
          </cell>
          <cell r="O348" t="str">
            <v>15.09.95</v>
          </cell>
          <cell r="P348">
            <v>468.55</v>
          </cell>
          <cell r="Q348" t="str">
            <v>30.06.95</v>
          </cell>
        </row>
        <row r="349">
          <cell r="B349" t="str">
            <v>96-97</v>
          </cell>
          <cell r="C349">
            <v>160</v>
          </cell>
          <cell r="D349">
            <v>525</v>
          </cell>
          <cell r="E349">
            <v>292.8</v>
          </cell>
          <cell r="F349">
            <v>55.771428571428572</v>
          </cell>
          <cell r="G349">
            <v>1</v>
          </cell>
          <cell r="H349">
            <v>0.34153005464480873</v>
          </cell>
          <cell r="I349">
            <v>160</v>
          </cell>
          <cell r="J349">
            <v>794.8</v>
          </cell>
          <cell r="M349">
            <v>467.3</v>
          </cell>
          <cell r="N349">
            <v>483.05</v>
          </cell>
          <cell r="O349" t="str">
            <v>30.09.96</v>
          </cell>
          <cell r="P349">
            <v>463.6</v>
          </cell>
          <cell r="Q349" t="str">
            <v>15.06.96</v>
          </cell>
        </row>
        <row r="350">
          <cell r="B350" t="str">
            <v>97-98</v>
          </cell>
          <cell r="C350">
            <v>160</v>
          </cell>
          <cell r="D350">
            <v>525</v>
          </cell>
          <cell r="E350">
            <v>474.97</v>
          </cell>
          <cell r="F350">
            <v>90.470476190476191</v>
          </cell>
          <cell r="G350">
            <v>1.032</v>
          </cell>
          <cell r="H350">
            <v>0.21727688064509337</v>
          </cell>
          <cell r="I350">
            <v>160</v>
          </cell>
          <cell r="J350">
            <v>3261.21</v>
          </cell>
          <cell r="K350">
            <v>911.9</v>
          </cell>
          <cell r="M350">
            <v>486.66</v>
          </cell>
          <cell r="N350">
            <v>490.13</v>
          </cell>
          <cell r="O350" t="str">
            <v>31.12.97</v>
          </cell>
          <cell r="P350">
            <v>462.88</v>
          </cell>
          <cell r="Q350" t="str">
            <v>01.07.97</v>
          </cell>
        </row>
        <row r="351">
          <cell r="B351" t="str">
            <v>98-99</v>
          </cell>
          <cell r="C351">
            <v>160</v>
          </cell>
          <cell r="D351">
            <v>525</v>
          </cell>
          <cell r="E351">
            <v>561.1</v>
          </cell>
          <cell r="F351">
            <v>106.87619047619047</v>
          </cell>
          <cell r="G351">
            <v>1.1000000000000001</v>
          </cell>
          <cell r="H351">
            <v>0.19604348600962396</v>
          </cell>
          <cell r="I351">
            <v>160</v>
          </cell>
          <cell r="J351">
            <v>1358.9</v>
          </cell>
          <cell r="K351">
            <v>911.9</v>
          </cell>
          <cell r="M351">
            <v>481.29</v>
          </cell>
          <cell r="N351">
            <v>490</v>
          </cell>
          <cell r="O351" t="str">
            <v>11.11.98</v>
          </cell>
          <cell r="P351">
            <v>477.5</v>
          </cell>
          <cell r="Q351" t="str">
            <v>27.06.98</v>
          </cell>
        </row>
        <row r="352">
          <cell r="B352" t="str">
            <v>99-00</v>
          </cell>
          <cell r="C352">
            <v>160</v>
          </cell>
          <cell r="D352">
            <v>525</v>
          </cell>
          <cell r="E352">
            <v>560.5</v>
          </cell>
          <cell r="F352">
            <v>106.8</v>
          </cell>
          <cell r="G352">
            <v>2.1</v>
          </cell>
          <cell r="H352">
            <v>0.37466547725245319</v>
          </cell>
          <cell r="I352">
            <v>160</v>
          </cell>
          <cell r="J352">
            <v>2994</v>
          </cell>
          <cell r="K352">
            <v>1635.48</v>
          </cell>
          <cell r="M352">
            <v>478.86</v>
          </cell>
          <cell r="N352">
            <v>490.08</v>
          </cell>
          <cell r="P352">
            <v>476.93</v>
          </cell>
        </row>
        <row r="353">
          <cell r="B353" t="str">
            <v>00-01</v>
          </cell>
          <cell r="C353">
            <v>160</v>
          </cell>
          <cell r="D353">
            <v>550</v>
          </cell>
          <cell r="E353">
            <v>284.22000000000003</v>
          </cell>
          <cell r="F353">
            <v>51.68</v>
          </cell>
          <cell r="G353">
            <v>0.73</v>
          </cell>
          <cell r="H353">
            <v>0.26</v>
          </cell>
          <cell r="I353">
            <v>164</v>
          </cell>
          <cell r="M353">
            <v>463.46</v>
          </cell>
        </row>
        <row r="354">
          <cell r="A354" t="str">
            <v>Average last 5 years</v>
          </cell>
          <cell r="D354">
            <v>510</v>
          </cell>
          <cell r="E354">
            <v>459.73400000000004</v>
          </cell>
          <cell r="F354">
            <v>90.174730158730156</v>
          </cell>
          <cell r="G354">
            <v>1.4324000000000001</v>
          </cell>
          <cell r="H354">
            <v>0.2845398765098095</v>
          </cell>
          <cell r="I354">
            <v>160</v>
          </cell>
          <cell r="J354">
            <v>1942.72</v>
          </cell>
          <cell r="K354">
            <v>939.36559999999986</v>
          </cell>
          <cell r="L354">
            <v>247.50960000000001</v>
          </cell>
          <cell r="M354">
            <v>477.40200000000004</v>
          </cell>
          <cell r="N354">
            <v>487.92200000000003</v>
          </cell>
          <cell r="O354">
            <v>0</v>
          </cell>
          <cell r="P354">
            <v>469.43600000000004</v>
          </cell>
          <cell r="Q354">
            <v>0</v>
          </cell>
        </row>
        <row r="355">
          <cell r="A355" t="str">
            <v>STATE  LOAD  DESPATCH  CENTRE  M.P.E.B.  JABALPUR</v>
          </cell>
        </row>
        <row r="356">
          <cell r="A356" t="str">
            <v>OTHER HYDEL</v>
          </cell>
        </row>
        <row r="357">
          <cell r="A357" t="str">
            <v>STATION NAME</v>
          </cell>
          <cell r="B357" t="str">
            <v>YEAR</v>
          </cell>
          <cell r="C357" t="str">
            <v>CAPACITY</v>
          </cell>
          <cell r="D357" t="str">
            <v>TARGET</v>
          </cell>
          <cell r="E357" t="str">
            <v>ACTUAL GENE.</v>
          </cell>
          <cell r="F357" t="str">
            <v>ACHIEVE-MENT</v>
          </cell>
          <cell r="G357" t="str">
            <v>AUXILIARY CONSUMPTION</v>
          </cell>
          <cell r="I357" t="str">
            <v>MAXIMUM DEMAND</v>
          </cell>
          <cell r="J357" t="str">
            <v>WATER INFLOW</v>
          </cell>
          <cell r="K357" t="str">
            <v>WATER CONSUMED</v>
          </cell>
          <cell r="L357" t="str">
            <v>WATER CONSUMED</v>
          </cell>
          <cell r="M357" t="str">
            <v>LEVEL AT THE END</v>
          </cell>
          <cell r="N357" t="str">
            <v>MAXIMUM LEVEL</v>
          </cell>
          <cell r="P357" t="str">
            <v>MINIMUM LEVEL</v>
          </cell>
        </row>
        <row r="358">
          <cell r="C358" t="str">
            <v>MW</v>
          </cell>
          <cell r="D358" t="str">
            <v>MKwh</v>
          </cell>
          <cell r="E358" t="str">
            <v>MKwh</v>
          </cell>
          <cell r="F358" t="str">
            <v>%</v>
          </cell>
          <cell r="G358" t="str">
            <v>MKwh</v>
          </cell>
          <cell r="H358" t="str">
            <v>%</v>
          </cell>
          <cell r="I358" t="str">
            <v>MW</v>
          </cell>
          <cell r="J358" t="str">
            <v>MAFT</v>
          </cell>
          <cell r="K358" t="str">
            <v>MCM</v>
          </cell>
          <cell r="L358" t="str">
            <v>MCM</v>
          </cell>
          <cell r="M358" t="str">
            <v>FT / M</v>
          </cell>
          <cell r="N358" t="str">
            <v>FT / M</v>
          </cell>
          <cell r="O358" t="str">
            <v>DATE</v>
          </cell>
          <cell r="P358" t="str">
            <v>FT / M</v>
          </cell>
          <cell r="Q358" t="str">
            <v>DATE</v>
          </cell>
        </row>
        <row r="359">
          <cell r="A359" t="str">
            <v>BARGI</v>
          </cell>
          <cell r="B359" t="str">
            <v>88-89</v>
          </cell>
          <cell r="C359">
            <v>90</v>
          </cell>
          <cell r="D359">
            <v>100</v>
          </cell>
          <cell r="E359">
            <v>142</v>
          </cell>
          <cell r="F359">
            <v>142</v>
          </cell>
          <cell r="G359" t="str">
            <v/>
          </cell>
          <cell r="H359">
            <v>0</v>
          </cell>
          <cell r="I359" t="str">
            <v/>
          </cell>
          <cell r="J359" t="str">
            <v/>
          </cell>
          <cell r="K359" t="str">
            <v/>
          </cell>
          <cell r="L359" t="str">
            <v/>
          </cell>
          <cell r="M359" t="str">
            <v/>
          </cell>
          <cell r="N359" t="str">
            <v/>
          </cell>
          <cell r="O359" t="str">
            <v/>
          </cell>
          <cell r="P359" t="str">
            <v/>
          </cell>
          <cell r="Q359" t="str">
            <v/>
          </cell>
        </row>
        <row r="360">
          <cell r="B360" t="str">
            <v>89-90</v>
          </cell>
          <cell r="C360">
            <v>90</v>
          </cell>
          <cell r="D360">
            <v>140</v>
          </cell>
          <cell r="E360">
            <v>277.95</v>
          </cell>
          <cell r="F360">
            <v>198.54</v>
          </cell>
          <cell r="G360">
            <v>0.1</v>
          </cell>
          <cell r="H360">
            <v>0.04</v>
          </cell>
          <cell r="I360">
            <v>91</v>
          </cell>
          <cell r="M360">
            <v>410.2</v>
          </cell>
          <cell r="N360">
            <v>418.7</v>
          </cell>
          <cell r="O360" t="str">
            <v>30.09.89</v>
          </cell>
          <cell r="P360">
            <v>403.9</v>
          </cell>
          <cell r="Q360" t="str">
            <v>22.06.89</v>
          </cell>
        </row>
        <row r="361">
          <cell r="B361" t="str">
            <v>90-91</v>
          </cell>
          <cell r="C361">
            <v>90</v>
          </cell>
          <cell r="D361">
            <v>200</v>
          </cell>
          <cell r="E361">
            <v>480.44</v>
          </cell>
          <cell r="F361">
            <v>240.22</v>
          </cell>
          <cell r="G361">
            <v>0.1</v>
          </cell>
          <cell r="H361">
            <v>2.0814253600865872E-2</v>
          </cell>
          <cell r="I361">
            <v>92</v>
          </cell>
          <cell r="K361">
            <v>4279.8900000000003</v>
          </cell>
          <cell r="L361">
            <v>4279.8900000000003</v>
          </cell>
          <cell r="M361">
            <v>416.6</v>
          </cell>
          <cell r="N361">
            <v>422.76</v>
          </cell>
          <cell r="O361" t="str">
            <v>08.10.90</v>
          </cell>
          <cell r="P361">
            <v>406.65</v>
          </cell>
          <cell r="Q361" t="str">
            <v>19.06.90</v>
          </cell>
        </row>
        <row r="362">
          <cell r="B362" t="str">
            <v>91-92</v>
          </cell>
          <cell r="C362">
            <v>90</v>
          </cell>
          <cell r="D362">
            <v>250</v>
          </cell>
          <cell r="E362">
            <v>520.04999999999995</v>
          </cell>
          <cell r="F362">
            <v>208.01999999999998</v>
          </cell>
          <cell r="G362">
            <v>0.1</v>
          </cell>
          <cell r="H362">
            <v>1.9228920296125374E-2</v>
          </cell>
          <cell r="I362">
            <v>94</v>
          </cell>
          <cell r="K362">
            <v>4609.5</v>
          </cell>
          <cell r="L362">
            <v>4609.5</v>
          </cell>
          <cell r="M362">
            <v>409.05</v>
          </cell>
          <cell r="N362">
            <v>421.6</v>
          </cell>
          <cell r="O362" t="str">
            <v>29.08.91</v>
          </cell>
          <cell r="P362">
            <v>408.6</v>
          </cell>
          <cell r="Q362" t="str">
            <v>15.07.91</v>
          </cell>
        </row>
        <row r="363">
          <cell r="B363" t="str">
            <v>92-93</v>
          </cell>
          <cell r="C363">
            <v>90</v>
          </cell>
          <cell r="D363">
            <v>400</v>
          </cell>
          <cell r="E363">
            <v>368.81</v>
          </cell>
          <cell r="F363">
            <v>92.202500000000001</v>
          </cell>
          <cell r="G363">
            <v>0.1</v>
          </cell>
          <cell r="H363">
            <v>2.7114232260513543E-2</v>
          </cell>
          <cell r="I363">
            <v>96</v>
          </cell>
          <cell r="K363">
            <v>3105.7</v>
          </cell>
          <cell r="L363">
            <v>3105.7</v>
          </cell>
          <cell r="M363">
            <v>414.4</v>
          </cell>
          <cell r="N363">
            <v>422.75</v>
          </cell>
          <cell r="O363" t="str">
            <v>11.09.92</v>
          </cell>
          <cell r="P363">
            <v>404.6</v>
          </cell>
          <cell r="Q363" t="str">
            <v>13.07.92</v>
          </cell>
        </row>
        <row r="364">
          <cell r="B364" t="str">
            <v>93-94</v>
          </cell>
          <cell r="C364">
            <v>90</v>
          </cell>
          <cell r="D364">
            <v>520</v>
          </cell>
          <cell r="E364">
            <v>539.36582999999996</v>
          </cell>
          <cell r="F364">
            <v>103.72419807692307</v>
          </cell>
          <cell r="G364">
            <v>0.1</v>
          </cell>
          <cell r="H364">
            <v>1.8540292031477043E-2</v>
          </cell>
          <cell r="I364">
            <v>90</v>
          </cell>
          <cell r="K364">
            <v>4484.13</v>
          </cell>
          <cell r="L364">
            <v>4484.13</v>
          </cell>
          <cell r="M364">
            <v>413.55</v>
          </cell>
          <cell r="N364">
            <v>422.45</v>
          </cell>
          <cell r="O364" t="str">
            <v>16.10.94</v>
          </cell>
          <cell r="P364">
            <v>408.9</v>
          </cell>
          <cell r="Q364" t="str">
            <v>08.07.94</v>
          </cell>
        </row>
        <row r="365">
          <cell r="B365" t="str">
            <v>94-95</v>
          </cell>
          <cell r="C365">
            <v>90</v>
          </cell>
          <cell r="D365">
            <v>470</v>
          </cell>
          <cell r="E365">
            <v>533.1</v>
          </cell>
          <cell r="F365">
            <v>113.42553191489361</v>
          </cell>
          <cell r="G365">
            <v>0.1</v>
          </cell>
          <cell r="H365">
            <v>1.8758206715438003E-2</v>
          </cell>
          <cell r="I365">
            <v>90</v>
          </cell>
          <cell r="J365">
            <v>22742</v>
          </cell>
          <cell r="K365">
            <v>4573</v>
          </cell>
          <cell r="L365">
            <v>4573</v>
          </cell>
          <cell r="M365">
            <v>415.6</v>
          </cell>
          <cell r="N365">
            <v>422.75</v>
          </cell>
          <cell r="O365" t="str">
            <v>01.10.94</v>
          </cell>
          <cell r="P365">
            <v>405.9</v>
          </cell>
          <cell r="Q365" t="str">
            <v>19.06.94</v>
          </cell>
        </row>
        <row r="366">
          <cell r="B366" t="str">
            <v>95-96</v>
          </cell>
          <cell r="C366">
            <v>90</v>
          </cell>
          <cell r="D366">
            <v>540</v>
          </cell>
          <cell r="E366">
            <v>561.9</v>
          </cell>
          <cell r="F366">
            <v>104.05555555555556</v>
          </cell>
          <cell r="G366">
            <v>0.1</v>
          </cell>
          <cell r="H366">
            <v>1.7796760989499911E-2</v>
          </cell>
          <cell r="I366">
            <v>90</v>
          </cell>
          <cell r="J366">
            <v>9012</v>
          </cell>
          <cell r="K366">
            <v>4894</v>
          </cell>
          <cell r="L366">
            <v>4894</v>
          </cell>
          <cell r="M366">
            <v>411.2</v>
          </cell>
          <cell r="N366">
            <v>422.45</v>
          </cell>
          <cell r="O366" t="str">
            <v>16.09.95</v>
          </cell>
          <cell r="P366">
            <v>409.35</v>
          </cell>
          <cell r="Q366" t="str">
            <v>06.07.95</v>
          </cell>
        </row>
        <row r="367">
          <cell r="B367" t="str">
            <v>96-97</v>
          </cell>
          <cell r="C367">
            <v>90</v>
          </cell>
          <cell r="D367">
            <v>540</v>
          </cell>
          <cell r="E367">
            <v>486.9</v>
          </cell>
          <cell r="F367">
            <v>90.166666666666671</v>
          </cell>
          <cell r="G367">
            <v>0.1</v>
          </cell>
          <cell r="H367">
            <v>2.0538098172109262E-2</v>
          </cell>
          <cell r="I367">
            <v>90</v>
          </cell>
          <cell r="J367">
            <v>18701</v>
          </cell>
          <cell r="M367">
            <v>411.35</v>
          </cell>
          <cell r="N367">
            <v>422.1</v>
          </cell>
          <cell r="O367" t="str">
            <v>20.09.96</v>
          </cell>
          <cell r="P367">
            <v>405.05</v>
          </cell>
          <cell r="Q367" t="str">
            <v>14.07.96</v>
          </cell>
        </row>
        <row r="368">
          <cell r="B368" t="str">
            <v>97-98</v>
          </cell>
          <cell r="C368">
            <v>90</v>
          </cell>
          <cell r="D368">
            <v>540</v>
          </cell>
          <cell r="E368">
            <v>567.63</v>
          </cell>
          <cell r="F368">
            <v>105.11666666666666</v>
          </cell>
          <cell r="G368">
            <v>0.11</v>
          </cell>
          <cell r="H368">
            <v>1.9378820710674208E-2</v>
          </cell>
          <cell r="I368">
            <v>90</v>
          </cell>
          <cell r="J368">
            <v>9016.1</v>
          </cell>
          <cell r="K368">
            <v>4491</v>
          </cell>
          <cell r="M368">
            <v>416.75</v>
          </cell>
          <cell r="N368">
            <v>422.75</v>
          </cell>
          <cell r="O368" t="str">
            <v>17.09.97</v>
          </cell>
          <cell r="P368">
            <v>404.75</v>
          </cell>
          <cell r="Q368" t="str">
            <v>27.06.97</v>
          </cell>
        </row>
        <row r="369">
          <cell r="B369" t="str">
            <v>98-99</v>
          </cell>
          <cell r="C369">
            <v>90</v>
          </cell>
          <cell r="D369">
            <v>550</v>
          </cell>
          <cell r="E369">
            <v>652.70000000000005</v>
          </cell>
          <cell r="F369">
            <v>118.67272727272729</v>
          </cell>
          <cell r="G369">
            <v>0.1</v>
          </cell>
          <cell r="H369">
            <v>1.5320974413972727E-2</v>
          </cell>
          <cell r="I369">
            <v>90</v>
          </cell>
          <cell r="J369">
            <v>0</v>
          </cell>
          <cell r="K369" t="str">
            <v/>
          </cell>
          <cell r="L369" t="str">
            <v/>
          </cell>
          <cell r="M369">
            <v>410.45</v>
          </cell>
          <cell r="N369">
            <v>422.76</v>
          </cell>
          <cell r="O369" t="str">
            <v>19.09.98</v>
          </cell>
          <cell r="P369">
            <v>407.5</v>
          </cell>
          <cell r="Q369" t="str">
            <v>11.06.98</v>
          </cell>
        </row>
        <row r="370">
          <cell r="B370" t="str">
            <v>99-00</v>
          </cell>
          <cell r="C370">
            <v>90</v>
          </cell>
          <cell r="D370">
            <v>550</v>
          </cell>
          <cell r="E370">
            <v>480.3</v>
          </cell>
          <cell r="F370">
            <v>87.3</v>
          </cell>
          <cell r="G370">
            <v>0.6</v>
          </cell>
          <cell r="H370">
            <v>0.12492192379762648</v>
          </cell>
          <cell r="I370">
            <v>90</v>
          </cell>
          <cell r="J370">
            <v>22028.13</v>
          </cell>
          <cell r="K370">
            <v>4179.07</v>
          </cell>
          <cell r="M370">
            <v>411.05</v>
          </cell>
          <cell r="N370">
            <v>423.55</v>
          </cell>
          <cell r="P370">
            <v>406.9</v>
          </cell>
        </row>
        <row r="371">
          <cell r="B371" t="str">
            <v>00-01</v>
          </cell>
          <cell r="C371">
            <v>90</v>
          </cell>
          <cell r="D371">
            <v>550</v>
          </cell>
          <cell r="E371">
            <v>363.84</v>
          </cell>
          <cell r="F371">
            <v>66.150000000000006</v>
          </cell>
          <cell r="G371">
            <v>0.61</v>
          </cell>
          <cell r="H371">
            <v>0.16765611257695692</v>
          </cell>
          <cell r="I371">
            <v>90</v>
          </cell>
          <cell r="M371">
            <v>410</v>
          </cell>
        </row>
        <row r="372">
          <cell r="A372" t="str">
            <v>Average last 5 years</v>
          </cell>
          <cell r="D372">
            <v>544</v>
          </cell>
          <cell r="E372">
            <v>549.88600000000008</v>
          </cell>
          <cell r="F372">
            <v>101.06232323232324</v>
          </cell>
          <cell r="G372">
            <v>0.20200000000000001</v>
          </cell>
          <cell r="H372">
            <v>3.9591315616776521E-2</v>
          </cell>
          <cell r="I372">
            <v>90</v>
          </cell>
          <cell r="J372">
            <v>11751.446</v>
          </cell>
          <cell r="K372">
            <v>2712.8139999999999</v>
          </cell>
          <cell r="L372">
            <v>978.8</v>
          </cell>
          <cell r="M372">
            <v>412.16</v>
          </cell>
          <cell r="N372">
            <v>422.56200000000007</v>
          </cell>
          <cell r="O372">
            <v>0</v>
          </cell>
          <cell r="P372">
            <v>406.51</v>
          </cell>
          <cell r="Q372">
            <v>0</v>
          </cell>
        </row>
        <row r="373">
          <cell r="A373" t="str">
            <v>TONS</v>
          </cell>
          <cell r="B373" t="str">
            <v>88-89</v>
          </cell>
        </row>
        <row r="374">
          <cell r="B374" t="str">
            <v>89-90</v>
          </cell>
        </row>
        <row r="375">
          <cell r="B375" t="str">
            <v>90-91</v>
          </cell>
          <cell r="C375">
            <v>0</v>
          </cell>
          <cell r="D375">
            <v>50</v>
          </cell>
          <cell r="E375">
            <v>0</v>
          </cell>
          <cell r="F375">
            <v>0</v>
          </cell>
          <cell r="G375" t="str">
            <v/>
          </cell>
        </row>
        <row r="376">
          <cell r="B376" t="str">
            <v>91-92</v>
          </cell>
          <cell r="C376">
            <v>315</v>
          </cell>
          <cell r="D376">
            <v>761</v>
          </cell>
          <cell r="E376">
            <v>6.59</v>
          </cell>
          <cell r="F376">
            <v>0.86596583442838371</v>
          </cell>
          <cell r="G376" t="str">
            <v/>
          </cell>
        </row>
        <row r="377">
          <cell r="B377" t="str">
            <v>92-93</v>
          </cell>
          <cell r="C377">
            <v>315</v>
          </cell>
          <cell r="D377">
            <v>700</v>
          </cell>
          <cell r="E377">
            <v>322.45</v>
          </cell>
          <cell r="F377">
            <v>46.064285714285717</v>
          </cell>
          <cell r="G377">
            <v>3.1</v>
          </cell>
          <cell r="H377">
            <v>0.96138936269189024</v>
          </cell>
          <cell r="I377">
            <v>315</v>
          </cell>
          <cell r="M377">
            <v>277.8</v>
          </cell>
          <cell r="N377">
            <v>283.2</v>
          </cell>
          <cell r="O377" t="str">
            <v>17.09.92</v>
          </cell>
          <cell r="P377">
            <v>274.3</v>
          </cell>
          <cell r="Q377" t="str">
            <v>28.02.93</v>
          </cell>
        </row>
        <row r="378">
          <cell r="B378" t="str">
            <v>93-94</v>
          </cell>
          <cell r="C378">
            <v>315</v>
          </cell>
          <cell r="D378">
            <v>410</v>
          </cell>
          <cell r="E378">
            <v>300.02724999999998</v>
          </cell>
          <cell r="F378">
            <v>73.177378048780483</v>
          </cell>
          <cell r="G378">
            <v>2.15</v>
          </cell>
          <cell r="H378">
            <v>0.71660157535690516</v>
          </cell>
          <cell r="I378">
            <v>315</v>
          </cell>
          <cell r="M378">
            <v>277.10000000000002</v>
          </cell>
          <cell r="N378">
            <v>280.5</v>
          </cell>
          <cell r="O378" t="str">
            <v>29.09.93</v>
          </cell>
          <cell r="P378">
            <v>275.7</v>
          </cell>
          <cell r="Q378" t="str">
            <v>18.04.93</v>
          </cell>
        </row>
        <row r="379">
          <cell r="B379" t="str">
            <v>94-95</v>
          </cell>
          <cell r="C379">
            <v>315</v>
          </cell>
          <cell r="D379">
            <v>350</v>
          </cell>
          <cell r="E379">
            <v>457</v>
          </cell>
          <cell r="F379">
            <v>130.57142857142858</v>
          </cell>
          <cell r="G379">
            <v>1.2</v>
          </cell>
          <cell r="H379">
            <v>0.26258205689277897</v>
          </cell>
          <cell r="I379">
            <v>315</v>
          </cell>
          <cell r="M379">
            <v>277.10000000000002</v>
          </cell>
          <cell r="N379">
            <v>280.5</v>
          </cell>
          <cell r="O379" t="str">
            <v>21.09.94</v>
          </cell>
          <cell r="P379">
            <v>277.10000000000002</v>
          </cell>
          <cell r="Q379" t="str">
            <v>01.04.94</v>
          </cell>
        </row>
        <row r="380">
          <cell r="B380" t="str">
            <v>95-96</v>
          </cell>
          <cell r="C380">
            <v>315</v>
          </cell>
          <cell r="D380">
            <v>350</v>
          </cell>
          <cell r="E380">
            <v>257.3</v>
          </cell>
          <cell r="F380">
            <v>73.51428571428572</v>
          </cell>
          <cell r="G380">
            <v>1.5</v>
          </cell>
          <cell r="H380">
            <v>0.58297706956859696</v>
          </cell>
          <cell r="I380">
            <v>210</v>
          </cell>
          <cell r="M380">
            <v>277.3</v>
          </cell>
          <cell r="N380">
            <v>280.39999999999998</v>
          </cell>
          <cell r="O380" t="str">
            <v>19.10.95</v>
          </cell>
          <cell r="P380">
            <v>277</v>
          </cell>
          <cell r="Q380" t="str">
            <v>05.07.95</v>
          </cell>
        </row>
        <row r="381">
          <cell r="B381" t="str">
            <v>96-97</v>
          </cell>
          <cell r="C381">
            <v>315</v>
          </cell>
          <cell r="D381">
            <v>350</v>
          </cell>
          <cell r="E381">
            <v>324.3</v>
          </cell>
          <cell r="F381">
            <v>92.657142857142858</v>
          </cell>
          <cell r="G381">
            <v>1.3</v>
          </cell>
          <cell r="H381">
            <v>0.40086339808818994</v>
          </cell>
          <cell r="I381">
            <v>315</v>
          </cell>
          <cell r="J381">
            <v>721.2</v>
          </cell>
          <cell r="M381">
            <v>277.2</v>
          </cell>
          <cell r="N381">
            <v>280.39999999999998</v>
          </cell>
          <cell r="O381" t="str">
            <v>14.09.96</v>
          </cell>
          <cell r="P381">
            <v>277</v>
          </cell>
          <cell r="Q381" t="str">
            <v>10.06.96</v>
          </cell>
        </row>
        <row r="382">
          <cell r="B382" t="str">
            <v>97-98</v>
          </cell>
          <cell r="C382">
            <v>315</v>
          </cell>
          <cell r="D382">
            <v>350</v>
          </cell>
          <cell r="E382">
            <v>501.98</v>
          </cell>
          <cell r="F382">
            <v>143.42285714285714</v>
          </cell>
          <cell r="G382">
            <v>1.8540000000000001</v>
          </cell>
          <cell r="H382">
            <v>0.36933742380174511</v>
          </cell>
          <cell r="I382">
            <v>315</v>
          </cell>
          <cell r="M382">
            <v>277.2</v>
          </cell>
          <cell r="N382">
            <v>280.60000000000002</v>
          </cell>
          <cell r="O382" t="str">
            <v>02.09.97</v>
          </cell>
          <cell r="P382">
            <v>277.2</v>
          </cell>
          <cell r="Q382" t="str">
            <v>17.02.98</v>
          </cell>
        </row>
        <row r="383">
          <cell r="B383" t="str">
            <v>98-99</v>
          </cell>
          <cell r="C383">
            <v>315</v>
          </cell>
          <cell r="D383">
            <v>350</v>
          </cell>
          <cell r="E383">
            <v>429.3</v>
          </cell>
          <cell r="F383">
            <v>122.65714285714286</v>
          </cell>
          <cell r="G383">
            <v>1.4</v>
          </cell>
          <cell r="H383">
            <v>0.32611227579781038</v>
          </cell>
          <cell r="I383">
            <v>315</v>
          </cell>
          <cell r="J383">
            <v>0</v>
          </cell>
          <cell r="K383">
            <v>0</v>
          </cell>
          <cell r="M383">
            <v>277</v>
          </cell>
          <cell r="N383">
            <v>279.89999999999998</v>
          </cell>
          <cell r="O383" t="str">
            <v>01.11.98</v>
          </cell>
          <cell r="P383">
            <v>277</v>
          </cell>
          <cell r="Q383" t="str">
            <v>20.06.98</v>
          </cell>
        </row>
        <row r="384">
          <cell r="B384" t="str">
            <v>99-00</v>
          </cell>
          <cell r="C384">
            <v>315</v>
          </cell>
          <cell r="D384">
            <v>350</v>
          </cell>
          <cell r="E384">
            <v>570</v>
          </cell>
          <cell r="F384">
            <v>162.85714285714286</v>
          </cell>
          <cell r="G384">
            <v>1.6</v>
          </cell>
          <cell r="H384">
            <v>0.2807017543859649</v>
          </cell>
          <cell r="I384">
            <v>315</v>
          </cell>
          <cell r="M384">
            <v>275</v>
          </cell>
          <cell r="N384">
            <v>406.9</v>
          </cell>
          <cell r="P384">
            <v>280.5</v>
          </cell>
        </row>
        <row r="385">
          <cell r="B385" t="str">
            <v>00-01</v>
          </cell>
          <cell r="C385">
            <v>315</v>
          </cell>
          <cell r="D385">
            <v>425</v>
          </cell>
          <cell r="E385">
            <v>745.37</v>
          </cell>
          <cell r="F385">
            <v>175.38</v>
          </cell>
          <cell r="G385">
            <v>2.7</v>
          </cell>
          <cell r="H385">
            <v>0.36223620483786578</v>
          </cell>
          <cell r="I385">
            <v>315</v>
          </cell>
          <cell r="M385">
            <v>276.3</v>
          </cell>
        </row>
        <row r="386">
          <cell r="A386" t="str">
            <v>Average</v>
          </cell>
          <cell r="D386">
            <v>496.375</v>
          </cell>
          <cell r="E386">
            <v>396.11840625000002</v>
          </cell>
          <cell r="F386">
            <v>105.72345369968683</v>
          </cell>
          <cell r="G386">
            <v>2.1004999999999998</v>
          </cell>
          <cell r="H386">
            <v>0.53285014017771848</v>
          </cell>
          <cell r="I386">
            <v>341.25</v>
          </cell>
          <cell r="J386">
            <v>90.15</v>
          </cell>
          <cell r="K386">
            <v>0</v>
          </cell>
          <cell r="L386">
            <v>0</v>
          </cell>
          <cell r="M386">
            <v>311.50000000000006</v>
          </cell>
          <cell r="N386">
            <v>406.9</v>
          </cell>
          <cell r="O386" t="str">
            <v/>
          </cell>
          <cell r="P386">
            <v>274.3</v>
          </cell>
          <cell r="Q386" t="str">
            <v/>
          </cell>
        </row>
        <row r="387">
          <cell r="A387" t="str">
            <v>BIRSINGHPUR</v>
          </cell>
          <cell r="B387" t="str">
            <v>88-89</v>
          </cell>
        </row>
        <row r="388">
          <cell r="B388" t="str">
            <v>89-90</v>
          </cell>
        </row>
        <row r="389">
          <cell r="B389" t="str">
            <v>90-91</v>
          </cell>
          <cell r="C389">
            <v>0</v>
          </cell>
          <cell r="D389">
            <v>0</v>
          </cell>
          <cell r="E389">
            <v>0</v>
          </cell>
          <cell r="F389" t="str">
            <v/>
          </cell>
          <cell r="I389" t="str">
            <v/>
          </cell>
        </row>
        <row r="390">
          <cell r="B390" t="str">
            <v>91-92</v>
          </cell>
          <cell r="C390">
            <v>0</v>
          </cell>
          <cell r="D390">
            <v>0</v>
          </cell>
          <cell r="E390">
            <v>0</v>
          </cell>
          <cell r="F390" t="str">
            <v/>
          </cell>
          <cell r="I390" t="str">
            <v/>
          </cell>
        </row>
        <row r="391">
          <cell r="B391" t="str">
            <v>92-93</v>
          </cell>
          <cell r="C391">
            <v>20</v>
          </cell>
          <cell r="D391">
            <v>50</v>
          </cell>
          <cell r="E391">
            <v>18.38</v>
          </cell>
          <cell r="F391">
            <v>36.76</v>
          </cell>
          <cell r="G391">
            <v>0.1</v>
          </cell>
          <cell r="H391">
            <v>0.54406964091403698</v>
          </cell>
          <cell r="I391">
            <v>21</v>
          </cell>
          <cell r="M391">
            <v>472.9</v>
          </cell>
          <cell r="N391">
            <v>476.1</v>
          </cell>
          <cell r="O391" t="str">
            <v>15.09.92</v>
          </cell>
          <cell r="P391">
            <v>470.8</v>
          </cell>
          <cell r="Q391" t="str">
            <v>02.08.92</v>
          </cell>
        </row>
        <row r="392">
          <cell r="B392" t="str">
            <v>93-94</v>
          </cell>
          <cell r="C392">
            <v>20</v>
          </cell>
          <cell r="D392">
            <v>50</v>
          </cell>
          <cell r="E392">
            <v>35.423999999999999</v>
          </cell>
          <cell r="F392">
            <v>70.847999999999999</v>
          </cell>
          <cell r="G392">
            <v>0.8</v>
          </cell>
          <cell r="H392">
            <v>2.2583559168925023</v>
          </cell>
          <cell r="I392">
            <v>21</v>
          </cell>
          <cell r="M392">
            <v>475.97</v>
          </cell>
          <cell r="N392">
            <v>477</v>
          </cell>
          <cell r="O392" t="str">
            <v>21.09.93</v>
          </cell>
          <cell r="P392">
            <v>469.1</v>
          </cell>
          <cell r="Q392" t="str">
            <v>01.07.93</v>
          </cell>
        </row>
        <row r="393">
          <cell r="B393" t="str">
            <v>94-95</v>
          </cell>
          <cell r="C393">
            <v>20</v>
          </cell>
          <cell r="D393">
            <v>30</v>
          </cell>
          <cell r="E393">
            <v>60.3</v>
          </cell>
          <cell r="F393">
            <v>201</v>
          </cell>
          <cell r="G393">
            <v>1</v>
          </cell>
          <cell r="H393">
            <v>1.6583747927031509</v>
          </cell>
          <cell r="I393">
            <v>20</v>
          </cell>
          <cell r="J393">
            <v>1985</v>
          </cell>
          <cell r="M393">
            <v>474.7</v>
          </cell>
          <cell r="N393">
            <v>476.82</v>
          </cell>
          <cell r="O393" t="str">
            <v>01.12.94</v>
          </cell>
          <cell r="P393">
            <v>472.62</v>
          </cell>
          <cell r="Q393" t="str">
            <v>20.06.94</v>
          </cell>
        </row>
        <row r="394">
          <cell r="B394" t="str">
            <v>95-96</v>
          </cell>
          <cell r="C394">
            <v>20</v>
          </cell>
          <cell r="D394">
            <v>30</v>
          </cell>
          <cell r="E394">
            <v>43.1</v>
          </cell>
          <cell r="F394">
            <v>143.66666666666666</v>
          </cell>
          <cell r="G394">
            <v>0.9</v>
          </cell>
          <cell r="H394">
            <v>2.0881670533642689</v>
          </cell>
          <cell r="I394">
            <v>20</v>
          </cell>
          <cell r="J394">
            <v>690</v>
          </cell>
          <cell r="M394">
            <v>474.69</v>
          </cell>
          <cell r="N394">
            <v>476.28</v>
          </cell>
          <cell r="O394" t="str">
            <v>29.08.95</v>
          </cell>
          <cell r="P394">
            <v>471.83</v>
          </cell>
          <cell r="Q394" t="str">
            <v>13.07.95</v>
          </cell>
        </row>
        <row r="395">
          <cell r="B395" t="str">
            <v>96-97</v>
          </cell>
          <cell r="C395">
            <v>20</v>
          </cell>
          <cell r="D395">
            <v>30</v>
          </cell>
          <cell r="E395">
            <v>39</v>
          </cell>
          <cell r="F395">
            <v>130</v>
          </cell>
          <cell r="G395">
            <v>0.8</v>
          </cell>
          <cell r="H395">
            <v>2.0512820512820511</v>
          </cell>
          <cell r="I395">
            <v>20</v>
          </cell>
          <cell r="J395" t="str">
            <v/>
          </cell>
          <cell r="M395">
            <v>475.01</v>
          </cell>
          <cell r="N395">
            <v>476.75</v>
          </cell>
          <cell r="O395" t="str">
            <v>18.09.96</v>
          </cell>
          <cell r="P395">
            <v>472.49</v>
          </cell>
          <cell r="Q395" t="str">
            <v>26.06.96</v>
          </cell>
        </row>
        <row r="396">
          <cell r="B396" t="str">
            <v>97-98</v>
          </cell>
          <cell r="C396">
            <v>20</v>
          </cell>
          <cell r="D396">
            <v>30</v>
          </cell>
          <cell r="E396">
            <v>68.23</v>
          </cell>
          <cell r="F396">
            <v>227.43333333333334</v>
          </cell>
          <cell r="G396">
            <v>0.63800000000000001</v>
          </cell>
          <cell r="H396">
            <v>0.93507254873222923</v>
          </cell>
          <cell r="I396">
            <v>20</v>
          </cell>
          <cell r="J396">
            <v>1177.4000000000001</v>
          </cell>
          <cell r="K396">
            <v>608.4</v>
          </cell>
          <cell r="M396">
            <v>475.65</v>
          </cell>
          <cell r="N396">
            <v>476.9</v>
          </cell>
          <cell r="O396" t="str">
            <v>17.09.97</v>
          </cell>
          <cell r="P396">
            <v>472.41</v>
          </cell>
          <cell r="Q396" t="str">
            <v>14.07.97</v>
          </cell>
        </row>
        <row r="397">
          <cell r="B397" t="str">
            <v>98-99</v>
          </cell>
          <cell r="C397">
            <v>20</v>
          </cell>
          <cell r="D397">
            <v>50</v>
          </cell>
          <cell r="E397">
            <v>40.4</v>
          </cell>
          <cell r="F397">
            <v>80.8</v>
          </cell>
          <cell r="G397">
            <v>0.4</v>
          </cell>
          <cell r="H397">
            <v>0.99009900990099009</v>
          </cell>
          <cell r="I397">
            <v>20</v>
          </cell>
          <cell r="J397">
            <v>0</v>
          </cell>
          <cell r="K397">
            <v>608.4</v>
          </cell>
          <cell r="M397">
            <v>474.63</v>
          </cell>
          <cell r="N397">
            <v>476.71</v>
          </cell>
          <cell r="O397" t="str">
            <v>14.09.98</v>
          </cell>
          <cell r="P397">
            <v>473.45</v>
          </cell>
          <cell r="Q397" t="str">
            <v>02.06.98</v>
          </cell>
        </row>
        <row r="398">
          <cell r="B398" t="str">
            <v>99-00</v>
          </cell>
          <cell r="C398">
            <v>20</v>
          </cell>
          <cell r="D398">
            <v>55</v>
          </cell>
          <cell r="E398">
            <v>46.3</v>
          </cell>
          <cell r="F398">
            <v>84.181818181818187</v>
          </cell>
          <cell r="G398">
            <v>0.3</v>
          </cell>
          <cell r="H398">
            <v>0.64794816414686829</v>
          </cell>
          <cell r="I398">
            <v>20</v>
          </cell>
          <cell r="M398">
            <v>475.37</v>
          </cell>
          <cell r="N398">
            <v>476.92</v>
          </cell>
          <cell r="P398">
            <v>472.95</v>
          </cell>
        </row>
        <row r="399">
          <cell r="B399" t="str">
            <v>00-01</v>
          </cell>
          <cell r="C399">
            <v>20</v>
          </cell>
          <cell r="D399">
            <v>50</v>
          </cell>
          <cell r="E399">
            <v>34.71</v>
          </cell>
          <cell r="F399">
            <v>99.18</v>
          </cell>
          <cell r="G399">
            <v>0.37</v>
          </cell>
          <cell r="H399">
            <v>1.065975223278594</v>
          </cell>
          <cell r="I399">
            <v>20</v>
          </cell>
          <cell r="M399">
            <v>474.48</v>
          </cell>
        </row>
        <row r="400">
          <cell r="A400" t="str">
            <v>Average</v>
          </cell>
          <cell r="D400">
            <v>81</v>
          </cell>
          <cell r="E400">
            <v>85.354250000000008</v>
          </cell>
          <cell r="F400">
            <v>158.5635</v>
          </cell>
          <cell r="G400">
            <v>47.829749999999997</v>
          </cell>
          <cell r="H400">
            <v>48.565677626723655</v>
          </cell>
          <cell r="I400">
            <v>65</v>
          </cell>
          <cell r="J400">
            <v>528.79999999999995</v>
          </cell>
          <cell r="K400">
            <v>199.35</v>
          </cell>
          <cell r="L400">
            <v>47.25</v>
          </cell>
          <cell r="M400">
            <v>462.69375000000002</v>
          </cell>
          <cell r="N400">
            <v>477</v>
          </cell>
          <cell r="O400" t="str">
            <v/>
          </cell>
          <cell r="P400">
            <v>469.1</v>
          </cell>
          <cell r="Q400" t="str">
            <v/>
          </cell>
        </row>
        <row r="401">
          <cell r="A401" t="str">
            <v>STATE  LOAD  DESPATCH  CENTRE  M.P.E.B.  JABALPUR</v>
          </cell>
        </row>
        <row r="402">
          <cell r="A402" t="str">
            <v>HYDEL</v>
          </cell>
        </row>
        <row r="403">
          <cell r="A403" t="str">
            <v>STATION NAME</v>
          </cell>
          <cell r="B403" t="str">
            <v>YEAR</v>
          </cell>
          <cell r="C403" t="str">
            <v>CAPACITY</v>
          </cell>
          <cell r="D403" t="str">
            <v>TARGET</v>
          </cell>
          <cell r="E403" t="str">
            <v>ACTUAL GENE.</v>
          </cell>
          <cell r="F403" t="str">
            <v>ACHIEVE-MENT</v>
          </cell>
          <cell r="G403" t="str">
            <v>AUXILIARY CONSUMPTION</v>
          </cell>
          <cell r="I403" t="str">
            <v>MAXIMUM DEMAND</v>
          </cell>
          <cell r="J403" t="str">
            <v>WATER INFLOW</v>
          </cell>
          <cell r="K403" t="str">
            <v>WATER CONSUMED</v>
          </cell>
          <cell r="L403" t="str">
            <v>WATER CONSUMED</v>
          </cell>
          <cell r="M403" t="str">
            <v>LEVEL AT THE END</v>
          </cell>
          <cell r="N403" t="str">
            <v>MAXIMUM LEVEL</v>
          </cell>
          <cell r="P403" t="str">
            <v>MINIMUM LEVEL</v>
          </cell>
        </row>
        <row r="404">
          <cell r="C404" t="str">
            <v>MW</v>
          </cell>
          <cell r="D404" t="str">
            <v>MKwh</v>
          </cell>
          <cell r="E404" t="str">
            <v>MKwh</v>
          </cell>
          <cell r="F404" t="str">
            <v>%</v>
          </cell>
          <cell r="G404" t="str">
            <v>MKwh</v>
          </cell>
          <cell r="H404" t="str">
            <v>%</v>
          </cell>
          <cell r="I404" t="str">
            <v>MW</v>
          </cell>
          <cell r="J404" t="str">
            <v>MAFT</v>
          </cell>
          <cell r="K404" t="str">
            <v>MCM</v>
          </cell>
          <cell r="L404" t="str">
            <v>MCM</v>
          </cell>
          <cell r="M404" t="str">
            <v>FT / M</v>
          </cell>
          <cell r="N404" t="str">
            <v>FT / M</v>
          </cell>
          <cell r="O404" t="str">
            <v>DATE</v>
          </cell>
          <cell r="P404" t="str">
            <v>FT / M</v>
          </cell>
          <cell r="Q404" t="str">
            <v>DATE</v>
          </cell>
        </row>
        <row r="405">
          <cell r="A405" t="str">
            <v>HASDEO BANGO</v>
          </cell>
          <cell r="B405" t="str">
            <v>94-95</v>
          </cell>
          <cell r="C405">
            <v>120</v>
          </cell>
          <cell r="D405">
            <v>250</v>
          </cell>
          <cell r="E405">
            <v>256.10000000000002</v>
          </cell>
          <cell r="F405">
            <v>102.44000000000001</v>
          </cell>
          <cell r="G405">
            <v>8</v>
          </cell>
          <cell r="H405">
            <v>3.1237797735259663</v>
          </cell>
          <cell r="I405">
            <v>120</v>
          </cell>
          <cell r="J405">
            <v>6240</v>
          </cell>
          <cell r="M405">
            <v>349</v>
          </cell>
          <cell r="N405">
            <v>359.28</v>
          </cell>
          <cell r="O405" t="str">
            <v>09.10.94</v>
          </cell>
          <cell r="P405">
            <v>347.8</v>
          </cell>
          <cell r="Q405" t="str">
            <v>10.06.94</v>
          </cell>
        </row>
        <row r="406">
          <cell r="B406" t="str">
            <v>95-96</v>
          </cell>
          <cell r="C406">
            <v>120</v>
          </cell>
          <cell r="D406">
            <v>250</v>
          </cell>
          <cell r="E406">
            <v>296.8</v>
          </cell>
          <cell r="F406">
            <v>118.72</v>
          </cell>
          <cell r="G406">
            <v>3.5</v>
          </cell>
          <cell r="H406">
            <v>1.1792452830188678</v>
          </cell>
          <cell r="I406">
            <v>127</v>
          </cell>
          <cell r="J406">
            <v>2389</v>
          </cell>
          <cell r="M406">
            <v>347.98</v>
          </cell>
          <cell r="N406">
            <v>355.5</v>
          </cell>
          <cell r="O406" t="str">
            <v>18.09.95</v>
          </cell>
          <cell r="P406">
            <v>342.6</v>
          </cell>
          <cell r="Q406" t="str">
            <v>20.06.95</v>
          </cell>
        </row>
        <row r="407">
          <cell r="B407" t="str">
            <v>96-97</v>
          </cell>
          <cell r="C407">
            <v>120</v>
          </cell>
          <cell r="D407">
            <v>350</v>
          </cell>
          <cell r="E407">
            <v>359.1</v>
          </cell>
          <cell r="F407">
            <v>102.6</v>
          </cell>
          <cell r="G407">
            <v>2.4</v>
          </cell>
          <cell r="H407">
            <v>0.66833751044277356</v>
          </cell>
          <cell r="I407">
            <v>126</v>
          </cell>
          <cell r="M407">
            <v>345</v>
          </cell>
          <cell r="N407">
            <v>357.08</v>
          </cell>
          <cell r="O407" t="str">
            <v>18.09.96</v>
          </cell>
          <cell r="P407">
            <v>344.17</v>
          </cell>
          <cell r="Q407" t="str">
            <v>20.06.96</v>
          </cell>
        </row>
        <row r="408">
          <cell r="B408" t="str">
            <v>97-98</v>
          </cell>
          <cell r="C408">
            <v>120</v>
          </cell>
          <cell r="D408">
            <v>350</v>
          </cell>
          <cell r="E408">
            <v>189.14</v>
          </cell>
          <cell r="F408">
            <v>54.04</v>
          </cell>
          <cell r="G408">
            <v>0.27700000000000002</v>
          </cell>
          <cell r="H408">
            <v>0.14645236332875122</v>
          </cell>
          <cell r="I408">
            <v>130</v>
          </cell>
          <cell r="K408">
            <v>2745.8</v>
          </cell>
          <cell r="M408">
            <v>355.56</v>
          </cell>
          <cell r="N408">
            <v>357.17</v>
          </cell>
          <cell r="O408" t="str">
            <v>24.09.97</v>
          </cell>
          <cell r="P408">
            <v>341.04</v>
          </cell>
          <cell r="Q408" t="str">
            <v>24.06.97</v>
          </cell>
        </row>
        <row r="409">
          <cell r="B409" t="str">
            <v>98-99</v>
          </cell>
          <cell r="C409">
            <v>120</v>
          </cell>
          <cell r="D409">
            <v>350</v>
          </cell>
          <cell r="E409">
            <v>610.92740000000003</v>
          </cell>
          <cell r="F409">
            <v>174.55068571428572</v>
          </cell>
          <cell r="G409">
            <v>0.36320999999999998</v>
          </cell>
          <cell r="H409">
            <v>5.9452236059472856E-2</v>
          </cell>
          <cell r="I409">
            <v>124</v>
          </cell>
          <cell r="K409">
            <v>2745.8</v>
          </cell>
          <cell r="M409">
            <v>334.51</v>
          </cell>
          <cell r="N409">
            <v>357.1</v>
          </cell>
          <cell r="O409" t="str">
            <v>03.10.98</v>
          </cell>
          <cell r="P409">
            <v>343.6</v>
          </cell>
          <cell r="Q409" t="str">
            <v>30.03.99</v>
          </cell>
        </row>
        <row r="410">
          <cell r="B410" t="str">
            <v>99-00</v>
          </cell>
          <cell r="C410">
            <v>120</v>
          </cell>
          <cell r="D410">
            <v>350</v>
          </cell>
          <cell r="E410">
            <v>430.4</v>
          </cell>
          <cell r="F410">
            <v>122.97142857142858</v>
          </cell>
          <cell r="G410">
            <v>0.3</v>
          </cell>
          <cell r="H410">
            <v>6.9702602230483274E-2</v>
          </cell>
          <cell r="I410">
            <v>123</v>
          </cell>
          <cell r="J410">
            <v>4046.5</v>
          </cell>
          <cell r="K410" t="str">
            <v/>
          </cell>
          <cell r="M410">
            <v>344.57</v>
          </cell>
          <cell r="N410">
            <v>357.8</v>
          </cell>
          <cell r="P410">
            <v>338.38</v>
          </cell>
        </row>
        <row r="411">
          <cell r="B411" t="str">
            <v>00-01</v>
          </cell>
          <cell r="C411">
            <v>120</v>
          </cell>
          <cell r="D411">
            <v>400</v>
          </cell>
          <cell r="E411">
            <v>233.76</v>
          </cell>
          <cell r="F411">
            <v>58.44</v>
          </cell>
          <cell r="G411">
            <v>0.47</v>
          </cell>
          <cell r="H411">
            <v>0.2010609171800137</v>
          </cell>
          <cell r="I411">
            <v>121</v>
          </cell>
          <cell r="M411">
            <v>345.48</v>
          </cell>
        </row>
        <row r="412">
          <cell r="A412" t="str">
            <v>Average</v>
          </cell>
        </row>
        <row r="413">
          <cell r="A413" t="str">
            <v>RAJGHAT</v>
          </cell>
          <cell r="B413" t="str">
            <v>99-00</v>
          </cell>
          <cell r="C413">
            <v>15</v>
          </cell>
          <cell r="D413">
            <v>160</v>
          </cell>
          <cell r="E413">
            <v>27.28</v>
          </cell>
          <cell r="F413">
            <v>17.05</v>
          </cell>
          <cell r="G413">
            <v>0.12</v>
          </cell>
          <cell r="H413">
            <v>0.44</v>
          </cell>
          <cell r="M413">
            <v>351.7</v>
          </cell>
        </row>
        <row r="414">
          <cell r="B414" t="str">
            <v>00-01</v>
          </cell>
          <cell r="C414">
            <v>45</v>
          </cell>
          <cell r="D414">
            <v>100</v>
          </cell>
          <cell r="E414">
            <v>58.17</v>
          </cell>
          <cell r="F414">
            <v>61.24</v>
          </cell>
          <cell r="G414">
            <v>0.41</v>
          </cell>
          <cell r="H414">
            <v>0.71</v>
          </cell>
          <cell r="I414">
            <v>40</v>
          </cell>
          <cell r="M414">
            <v>359</v>
          </cell>
        </row>
        <row r="415">
          <cell r="A415" t="str">
            <v>Average</v>
          </cell>
        </row>
        <row r="416">
          <cell r="A416" t="str">
            <v>M.P.RAJGHAT</v>
          </cell>
          <cell r="B416" t="str">
            <v>99-00</v>
          </cell>
          <cell r="C416">
            <v>7.5</v>
          </cell>
          <cell r="D416">
            <v>80</v>
          </cell>
          <cell r="E416">
            <v>13.64</v>
          </cell>
          <cell r="F416">
            <v>17.05</v>
          </cell>
          <cell r="G416">
            <v>0.06</v>
          </cell>
          <cell r="H416">
            <v>0.03</v>
          </cell>
        </row>
        <row r="417">
          <cell r="B417" t="str">
            <v>00-01</v>
          </cell>
          <cell r="C417">
            <v>22.5</v>
          </cell>
          <cell r="D417">
            <v>50</v>
          </cell>
          <cell r="E417">
            <v>29.09</v>
          </cell>
          <cell r="F417">
            <v>61.24</v>
          </cell>
          <cell r="G417">
            <v>0.21</v>
          </cell>
          <cell r="H417">
            <v>0.04</v>
          </cell>
        </row>
        <row r="418">
          <cell r="A418" t="str">
            <v>Average</v>
          </cell>
          <cell r="D418">
            <v>426.66666666666669</v>
          </cell>
          <cell r="E418">
            <v>410.27956666666665</v>
          </cell>
          <cell r="F418">
            <v>112.55368571428572</v>
          </cell>
          <cell r="G418">
            <v>2.6400350000000001</v>
          </cell>
          <cell r="H418">
            <v>0.87449496143438588</v>
          </cell>
          <cell r="I418">
            <v>145.16666666666666</v>
          </cell>
          <cell r="J418">
            <v>2112.5833333333335</v>
          </cell>
          <cell r="K418">
            <v>915.26666666666677</v>
          </cell>
          <cell r="L418">
            <v>0</v>
          </cell>
          <cell r="M418">
            <v>522.13333333333333</v>
          </cell>
          <cell r="N418">
            <v>477</v>
          </cell>
          <cell r="O418" t="str">
            <v/>
          </cell>
          <cell r="P418">
            <v>0</v>
          </cell>
          <cell r="Q418">
            <v>0</v>
          </cell>
        </row>
        <row r="419">
          <cell r="A419" t="str">
            <v>M.P.HYDEL</v>
          </cell>
          <cell r="B419" t="str">
            <v>88-89</v>
          </cell>
          <cell r="C419">
            <v>389.66666666666663</v>
          </cell>
          <cell r="D419">
            <v>910</v>
          </cell>
          <cell r="E419">
            <v>884.83333333333326</v>
          </cell>
          <cell r="F419">
            <v>97.234432234432234</v>
          </cell>
          <cell r="G419">
            <v>0</v>
          </cell>
          <cell r="H419">
            <v>0</v>
          </cell>
          <cell r="I419" t="str">
            <v/>
          </cell>
        </row>
        <row r="420">
          <cell r="B420" t="str">
            <v>89-90</v>
          </cell>
          <cell r="C420">
            <v>389.66666666666663</v>
          </cell>
          <cell r="D420">
            <v>950</v>
          </cell>
          <cell r="E420">
            <v>872.75166666666655</v>
          </cell>
          <cell r="F420">
            <v>91.868596491228061</v>
          </cell>
          <cell r="G420">
            <v>6.2333333333333334</v>
          </cell>
          <cell r="H420">
            <v>0.71421614777781395</v>
          </cell>
          <cell r="I420" t="str">
            <v/>
          </cell>
        </row>
        <row r="421">
          <cell r="B421" t="str">
            <v>90-91</v>
          </cell>
          <cell r="C421">
            <v>389.66666666666663</v>
          </cell>
          <cell r="D421">
            <v>1085</v>
          </cell>
          <cell r="E421">
            <v>1166.44</v>
          </cell>
          <cell r="F421">
            <v>107.50599078341014</v>
          </cell>
          <cell r="G421">
            <v>2.7333333333333334</v>
          </cell>
          <cell r="H421">
            <v>0.23433124149834822</v>
          </cell>
          <cell r="I421" t="str">
            <v/>
          </cell>
        </row>
        <row r="422">
          <cell r="B422" t="str">
            <v>91-92</v>
          </cell>
          <cell r="C422">
            <v>704.66666666666663</v>
          </cell>
          <cell r="D422">
            <v>1846</v>
          </cell>
          <cell r="E422">
            <v>1498.6583333333333</v>
          </cell>
          <cell r="F422">
            <v>81.184091729866381</v>
          </cell>
          <cell r="G422">
            <v>4.5333333333333332</v>
          </cell>
          <cell r="H422">
            <v>0.30249278521344092</v>
          </cell>
          <cell r="I422" t="str">
            <v/>
          </cell>
        </row>
        <row r="423">
          <cell r="B423" t="str">
            <v>92-93</v>
          </cell>
          <cell r="C423">
            <v>724.66666666666663</v>
          </cell>
          <cell r="D423">
            <v>1938.3333333333333</v>
          </cell>
          <cell r="E423">
            <v>1511.4950000000001</v>
          </cell>
          <cell r="F423">
            <v>77.979105760963023</v>
          </cell>
          <cell r="G423">
            <v>7.6999999999999993</v>
          </cell>
          <cell r="H423">
            <v>0.5094294059854646</v>
          </cell>
          <cell r="I423" t="str">
            <v/>
          </cell>
        </row>
        <row r="424">
          <cell r="B424" t="str">
            <v>93-94</v>
          </cell>
          <cell r="C424">
            <v>724.66666666666663</v>
          </cell>
          <cell r="D424">
            <v>1990</v>
          </cell>
          <cell r="E424">
            <v>1658.25848</v>
          </cell>
          <cell r="F424">
            <v>83.329571859296479</v>
          </cell>
          <cell r="G424">
            <v>10.773333333333333</v>
          </cell>
          <cell r="H424">
            <v>0.64967756614959893</v>
          </cell>
          <cell r="I424" t="str">
            <v/>
          </cell>
        </row>
        <row r="425">
          <cell r="B425" t="str">
            <v>94-95</v>
          </cell>
          <cell r="C425">
            <v>844.66666666666663</v>
          </cell>
          <cell r="D425">
            <v>2000</v>
          </cell>
          <cell r="E425">
            <v>2415.3333333333335</v>
          </cell>
          <cell r="F425">
            <v>120.76666666666667</v>
          </cell>
          <cell r="G425">
            <v>17.51774533333333</v>
          </cell>
          <cell r="H425">
            <v>0.72527237096328989</v>
          </cell>
          <cell r="I425" t="str">
            <v/>
          </cell>
        </row>
        <row r="426">
          <cell r="B426" t="str">
            <v>95-96</v>
          </cell>
          <cell r="C426">
            <v>844.66666666666663</v>
          </cell>
          <cell r="D426">
            <v>2000</v>
          </cell>
          <cell r="E426">
            <v>2253.1166666666663</v>
          </cell>
          <cell r="F426">
            <v>112.65583333333332</v>
          </cell>
          <cell r="G426">
            <v>13.9</v>
          </cell>
          <cell r="H426">
            <v>0.61692322486629636</v>
          </cell>
        </row>
        <row r="427">
          <cell r="B427" t="str">
            <v>96-97</v>
          </cell>
          <cell r="C427">
            <v>844.66666666666663</v>
          </cell>
          <cell r="D427">
            <v>2200</v>
          </cell>
          <cell r="E427">
            <v>2274.25</v>
          </cell>
          <cell r="F427">
            <v>103.375</v>
          </cell>
          <cell r="G427">
            <v>10.516666666666667</v>
          </cell>
          <cell r="H427">
            <v>0.46242350958191347</v>
          </cell>
        </row>
        <row r="428">
          <cell r="B428" t="str">
            <v>97-98</v>
          </cell>
          <cell r="C428">
            <v>844.66666666666663</v>
          </cell>
          <cell r="D428">
            <v>2200</v>
          </cell>
          <cell r="E428">
            <v>2324.9116666666664</v>
          </cell>
          <cell r="F428">
            <v>105.67780303030301</v>
          </cell>
          <cell r="G428">
            <v>9.3574999999999982</v>
          </cell>
          <cell r="H428">
            <v>0.40248840995392648</v>
          </cell>
        </row>
        <row r="429">
          <cell r="B429" t="str">
            <v>98-99</v>
          </cell>
          <cell r="C429">
            <v>844.66666666666663</v>
          </cell>
          <cell r="D429">
            <v>2300</v>
          </cell>
          <cell r="E429">
            <v>2850.594066666667</v>
          </cell>
          <cell r="F429">
            <v>123.93887246376812</v>
          </cell>
          <cell r="G429">
            <v>9.596543333333333</v>
          </cell>
          <cell r="H429">
            <v>0.33665064575662362</v>
          </cell>
        </row>
        <row r="430">
          <cell r="B430" t="str">
            <v>99-00</v>
          </cell>
          <cell r="D430">
            <v>2440</v>
          </cell>
          <cell r="E430">
            <v>2507.17</v>
          </cell>
          <cell r="F430">
            <v>102.75286885245902</v>
          </cell>
          <cell r="G430">
            <v>5.9</v>
          </cell>
          <cell r="H430">
            <v>0.23532508764862373</v>
          </cell>
        </row>
        <row r="431">
          <cell r="B431" t="str">
            <v>00-01</v>
          </cell>
          <cell r="C431">
            <v>867.5</v>
          </cell>
          <cell r="D431">
            <v>2442</v>
          </cell>
          <cell r="E431">
            <v>1809.98</v>
          </cell>
          <cell r="F431">
            <v>74.118755118755118</v>
          </cell>
          <cell r="G431">
            <v>9.17</v>
          </cell>
          <cell r="H431">
            <v>0.50663543243571751</v>
          </cell>
        </row>
        <row r="432">
          <cell r="A432" t="str">
            <v>Average last 5 years</v>
          </cell>
          <cell r="D432">
            <v>2140</v>
          </cell>
          <cell r="E432">
            <v>2423.6411466666664</v>
          </cell>
          <cell r="F432">
            <v>113.28283509881423</v>
          </cell>
          <cell r="G432">
            <v>12.177691066666664</v>
          </cell>
          <cell r="H432">
            <v>0.50875163222440989</v>
          </cell>
          <cell r="I432" t="str">
            <v/>
          </cell>
          <cell r="J432" t="str">
            <v/>
          </cell>
          <cell r="K432" t="str">
            <v/>
          </cell>
          <cell r="L432" t="str">
            <v/>
          </cell>
          <cell r="M432" t="str">
            <v/>
          </cell>
          <cell r="N432" t="str">
            <v/>
          </cell>
          <cell r="O432" t="str">
            <v/>
          </cell>
          <cell r="P432" t="str">
            <v/>
          </cell>
          <cell r="Q432" t="str">
            <v/>
          </cell>
        </row>
        <row r="433">
          <cell r="A433" t="str">
            <v>M.P.TOTAL</v>
          </cell>
          <cell r="B433" t="str">
            <v>88-89</v>
          </cell>
          <cell r="C433">
            <v>3077.1666666666665</v>
          </cell>
          <cell r="D433">
            <v>13250</v>
          </cell>
          <cell r="E433">
            <v>12343.131333333335</v>
          </cell>
          <cell r="F433">
            <v>93.155708176100646</v>
          </cell>
          <cell r="G433">
            <v>0</v>
          </cell>
          <cell r="H433">
            <v>0</v>
          </cell>
        </row>
        <row r="434">
          <cell r="B434" t="str">
            <v>89-90</v>
          </cell>
          <cell r="C434">
            <v>3077.1666666666665</v>
          </cell>
          <cell r="D434">
            <v>13320</v>
          </cell>
          <cell r="E434">
            <v>12645.461666666666</v>
          </cell>
          <cell r="F434">
            <v>94.935898398398393</v>
          </cell>
          <cell r="G434">
            <v>1158.0333333333333</v>
          </cell>
          <cell r="H434">
            <v>9.1576991323764769</v>
          </cell>
        </row>
        <row r="435">
          <cell r="B435" t="str">
            <v>90-91</v>
          </cell>
          <cell r="C435">
            <v>2947.1666666666665</v>
          </cell>
          <cell r="D435">
            <v>14155</v>
          </cell>
          <cell r="E435">
            <v>12937.164000000001</v>
          </cell>
          <cell r="F435">
            <v>91.396425291416477</v>
          </cell>
          <cell r="G435">
            <v>1248.7273333333335</v>
          </cell>
          <cell r="H435">
            <v>9.652249390464041</v>
          </cell>
          <cell r="I435" t="str">
            <v/>
          </cell>
        </row>
        <row r="436">
          <cell r="B436" t="str">
            <v>91-92</v>
          </cell>
          <cell r="C436">
            <v>3262.1666666666665</v>
          </cell>
          <cell r="D436">
            <v>14606</v>
          </cell>
          <cell r="E436">
            <v>12524.380333333333</v>
          </cell>
          <cell r="F436">
            <v>85.748187959286128</v>
          </cell>
          <cell r="G436">
            <v>1179.9433333333332</v>
          </cell>
          <cell r="H436">
            <v>9.4211713628094067</v>
          </cell>
          <cell r="I436" t="str">
            <v/>
          </cell>
        </row>
        <row r="437">
          <cell r="B437" t="str">
            <v>92-93</v>
          </cell>
          <cell r="C437">
            <v>3282.1666666666665</v>
          </cell>
          <cell r="D437">
            <v>14538.333333333334</v>
          </cell>
          <cell r="E437">
            <v>13259.179000000002</v>
          </cell>
          <cell r="F437">
            <v>91.20150636248998</v>
          </cell>
          <cell r="G437">
            <v>1232.616</v>
          </cell>
          <cell r="H437">
            <v>9.296322193101096</v>
          </cell>
          <cell r="I437" t="str">
            <v/>
          </cell>
        </row>
        <row r="438">
          <cell r="B438" t="str">
            <v>93-94</v>
          </cell>
          <cell r="C438">
            <v>3482.1666666666665</v>
          </cell>
          <cell r="D438">
            <v>16325</v>
          </cell>
          <cell r="E438">
            <v>14382.00028</v>
          </cell>
          <cell r="F438">
            <v>88.098010903522194</v>
          </cell>
          <cell r="G438">
            <v>1337.7796703333336</v>
          </cell>
          <cell r="H438">
            <v>9.3017636231984095</v>
          </cell>
          <cell r="I438" t="str">
            <v/>
          </cell>
        </row>
        <row r="439">
          <cell r="B439" t="str">
            <v>94-95</v>
          </cell>
          <cell r="C439">
            <v>3812.1666666666665</v>
          </cell>
          <cell r="D439">
            <v>16230</v>
          </cell>
          <cell r="E439">
            <v>16597.313333333332</v>
          </cell>
          <cell r="F439">
            <v>102.2631751899774</v>
          </cell>
          <cell r="G439">
            <v>1511.8777453333332</v>
          </cell>
          <cell r="H439">
            <v>9.1091715566816642</v>
          </cell>
          <cell r="I439" t="str">
            <v/>
          </cell>
        </row>
        <row r="440">
          <cell r="B440" t="str">
            <v>95-96</v>
          </cell>
          <cell r="C440">
            <v>3812.1666666666665</v>
          </cell>
          <cell r="D440">
            <v>18000</v>
          </cell>
          <cell r="E440">
            <v>17598.816666666666</v>
          </cell>
          <cell r="F440">
            <v>97.771203703703691</v>
          </cell>
          <cell r="G440">
            <v>1592.9199999999998</v>
          </cell>
          <cell r="H440">
            <v>9.0512903803191307</v>
          </cell>
        </row>
        <row r="441">
          <cell r="B441" t="str">
            <v>96-97</v>
          </cell>
          <cell r="C441">
            <v>3812.1666666666665</v>
          </cell>
          <cell r="D441">
            <v>18490</v>
          </cell>
          <cell r="E441">
            <v>18413.75</v>
          </cell>
          <cell r="F441">
            <v>99.587614926987555</v>
          </cell>
          <cell r="G441">
            <v>1593.5166666666669</v>
          </cell>
          <cell r="H441">
            <v>8.653949720543979</v>
          </cell>
        </row>
        <row r="442">
          <cell r="B442" t="str">
            <v>97-98</v>
          </cell>
          <cell r="C442">
            <v>3812.1666666666665</v>
          </cell>
          <cell r="D442">
            <v>18680</v>
          </cell>
          <cell r="E442">
            <v>19442.469666666664</v>
          </cell>
          <cell r="F442">
            <v>104.08174339757315</v>
          </cell>
          <cell r="G442">
            <v>1698.3725000000002</v>
          </cell>
          <cell r="H442">
            <v>8.7353743074718118</v>
          </cell>
        </row>
        <row r="443">
          <cell r="B443" t="str">
            <v>98-99</v>
          </cell>
          <cell r="C443">
            <v>3812.1666666666665</v>
          </cell>
          <cell r="D443">
            <v>19120</v>
          </cell>
          <cell r="E443">
            <v>20551.660066666671</v>
          </cell>
          <cell r="F443">
            <v>107.4877618549512</v>
          </cell>
          <cell r="G443">
            <v>1723.2765433333334</v>
          </cell>
          <cell r="H443">
            <v>8.3850965700253344</v>
          </cell>
        </row>
        <row r="444">
          <cell r="B444" t="str">
            <v>99-00</v>
          </cell>
          <cell r="D444">
            <v>20565</v>
          </cell>
          <cell r="E444">
            <v>21812.7</v>
          </cell>
          <cell r="F444">
            <v>106.1</v>
          </cell>
          <cell r="G444">
            <v>1888.1</v>
          </cell>
          <cell r="H444">
            <v>8.6999999999999993</v>
          </cell>
        </row>
        <row r="445">
          <cell r="B445" t="str">
            <v>00-01</v>
          </cell>
          <cell r="C445">
            <v>4255</v>
          </cell>
          <cell r="D445">
            <v>23512</v>
          </cell>
          <cell r="E445">
            <v>21436.92</v>
          </cell>
          <cell r="F445">
            <v>91.05</v>
          </cell>
          <cell r="G445">
            <v>1918.86</v>
          </cell>
          <cell r="H445">
            <v>8.9499999999999993</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 val="Cap 03-04"/>
    </sheetNames>
    <sheetDataSet>
      <sheetData sheetId="0" refreshError="1">
        <row r="721">
          <cell r="F721">
            <v>0.90799276391293349</v>
          </cell>
        </row>
      </sheetData>
      <sheetData sheetId="1"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Schedule-MU"/>
      <sheetName val="Schedule-1"/>
      <sheetName val="Schedule-2"/>
      <sheetName val="Schedule-3(i)"/>
      <sheetName val="Schedule-3(ii)"/>
      <sheetName val="Schedule-4(i)"/>
      <sheetName val="Schedule-4(ii)"/>
      <sheetName val="Schedule-5(i)"/>
      <sheetName val="Schedule-5(ii)"/>
      <sheetName val="Schedule-6"/>
      <sheetName val="SG-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NCS-3"/>
      <sheetName val="NCS-4I"/>
      <sheetName val="Number of Consumer"/>
      <sheetName val="Energy Sold"/>
      <sheetName val="Cont Loa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 val="Cap 03-04"/>
    </sheetNames>
    <sheetDataSet>
      <sheetData sheetId="0" refreshError="1">
        <row r="721">
          <cell r="F721">
            <v>0.90799276391293349</v>
          </cell>
        </row>
      </sheetData>
      <sheetData sheetId="1"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PI_01-02"/>
      <sheetName val="ADDITION"/>
      <sheetName val="ANNEX-III"/>
      <sheetName val="Sheet3 (2)"/>
      <sheetName val="Sheet3_(2)"/>
    </sheetNames>
    <sheetDataSet>
      <sheetData sheetId="0" refreshError="1"/>
      <sheetData sheetId="1" refreshError="1"/>
      <sheetData sheetId="2" refreshError="1"/>
      <sheetData sheetId="3" refreshError="1"/>
      <sheetData sheetId="4"/>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ily input"/>
      <sheetName val="Daily report"/>
      <sheetName val="OCM2"/>
      <sheetName val="OCM4"/>
      <sheetName val="OCM1"/>
      <sheetName val="OCM3"/>
      <sheetName val="OCM5"/>
      <sheetName val="OCM7"/>
      <sheetName val="INDEX"/>
      <sheetName val="OCM6"/>
      <sheetName val="highlight"/>
      <sheetName val="water"/>
      <sheetName val="AWARD"/>
      <sheetName val="CE"/>
      <sheetName val="hrawd"/>
      <sheetName val="2000-01"/>
      <sheetName val="04REL"/>
      <sheetName val="Daily_input"/>
      <sheetName val="Daily_report"/>
      <sheetName val="Inputs &amp; Assumptions"/>
      <sheetName val="Title"/>
      <sheetName val="CAPI_01-02"/>
    </sheetNames>
    <sheetDataSet>
      <sheetData sheetId="0" refreshError="1"/>
      <sheetData sheetId="1" refreshError="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sheetData sheetId="18"/>
      <sheetData sheetId="19" refreshError="1"/>
      <sheetData sheetId="20" refreshError="1"/>
      <sheetData sheetId="21"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ss of Generation"/>
      <sheetName val="No.of Tube Leakage"/>
      <sheetName val="EB PS"/>
      <sheetName val="400 KV"/>
      <sheetName val="MCRH"/>
      <sheetName val="LONG DURATION OUTAGE"/>
      <sheetName val="TIME DURATION CAUSE ANALYSIS"/>
      <sheetName val="CAUSE ANALYSIS"/>
      <sheetName val="BREAKUP OF OIL"/>
      <sheetName val="PARTIAL LOSS"/>
      <sheetName val="R.Hrs. Since Comm"/>
      <sheetName val="STN WISE EMR"/>
      <sheetName val="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ily input"/>
      <sheetName val="Daily report"/>
      <sheetName val="OCM2"/>
      <sheetName val="OCM4"/>
      <sheetName val="OCM1"/>
      <sheetName val="OCM3"/>
      <sheetName val="OCM5"/>
      <sheetName val="OCM7"/>
      <sheetName val="INDEX"/>
      <sheetName val="OCM6"/>
      <sheetName val="highlight"/>
      <sheetName val="water"/>
      <sheetName val="AWARD"/>
      <sheetName val="CE"/>
      <sheetName val="hraw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_Print"/>
      <sheetName val="EA_II"/>
      <sheetName val="EA_III_stnwise"/>
      <sheetName val="Tr Loss WR,MP,Tot "/>
      <sheetName val="THERMAL"/>
      <sheetName val="CSD0506"/>
      <sheetName val="Monthwise_MPLOSS"/>
      <sheetName val="HYDEL"/>
      <sheetName val="STN WISE EMR"/>
      <sheetName val="MPPGCL-injection"/>
      <sheetName val="Monthwise Inj_Losses"/>
      <sheetName val="Sheet1"/>
      <sheetName val="EA_IV"/>
      <sheetName val="EA_III"/>
      <sheetName val="EA_Summary"/>
      <sheetName val="EA_I"/>
      <sheetName val="Sheet6"/>
      <sheetName val="Sheet3"/>
      <sheetName val="Tr Loss WR,MP,Tot"/>
      <sheetName val="CHECK SHEET NEW"/>
      <sheetName val="BUS LOSSES"/>
      <sheetName val="Amount"/>
      <sheetName val="PR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ily input"/>
      <sheetName val="Daily report"/>
      <sheetName val="OCM2"/>
      <sheetName val="OCM4"/>
      <sheetName val="OCM1"/>
      <sheetName val="OCM3"/>
      <sheetName val="OCM5"/>
      <sheetName val="OCM7"/>
      <sheetName val="INDEX"/>
      <sheetName val="OCM6"/>
      <sheetName val="highlight"/>
      <sheetName val="water"/>
      <sheetName val="AWARD"/>
      <sheetName val="CE"/>
      <sheetName val="hrawd"/>
    </sheetNames>
    <sheetDataSet>
      <sheetData sheetId="0" refreshError="1"/>
      <sheetData sheetId="1" refreshError="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chema"/>
      <sheetName val="DBForeC"/>
      <sheetName val="Short-Term"/>
      <sheetName val="R15 00-01"/>
      <sheetName val="DBHis"/>
      <sheetName val="Agri"/>
      <sheetName val="Agri-support"/>
      <sheetName val="Base Year"/>
      <sheetName val="Dom"/>
      <sheetName val="Dom-sup."/>
      <sheetName val="Dom-Free"/>
      <sheetName val="Chart1"/>
      <sheetName val="LT_Ind"/>
      <sheetName val="NonDom"/>
      <sheetName val="LT_WW"/>
      <sheetName val="LT_Street"/>
      <sheetName val="HT Ind"/>
      <sheetName val="Coal"/>
      <sheetName val="Steel"/>
      <sheetName val="Traction"/>
      <sheetName val="Licensees"/>
      <sheetName val="HT_WW"/>
      <sheetName val="HT_Agr"/>
      <sheetName val="Villages"/>
      <sheetName val="Captive"/>
      <sheetName val="Market"/>
      <sheetName val="Load"/>
      <sheetName val="Growth Rates"/>
      <sheetName val="Services"/>
      <sheetName val="Serv-Worksheet"/>
      <sheetName val="High Sens."/>
      <sheetName val="Low Sens."/>
      <sheetName val="Graphs"/>
      <sheetName val="MODI MPSEB ASSESS"/>
      <sheetName val="Assump-Sens."/>
      <sheetName val="Code"/>
      <sheetName val="04RE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9">
          <cell r="H9" t="str">
            <v>92-93</v>
          </cell>
          <cell r="I9" t="str">
            <v>93-94</v>
          </cell>
          <cell r="J9" t="str">
            <v>94-95</v>
          </cell>
          <cell r="K9" t="str">
            <v>95-96</v>
          </cell>
          <cell r="L9" t="str">
            <v>96-97</v>
          </cell>
          <cell r="M9" t="str">
            <v>97-98</v>
          </cell>
          <cell r="N9" t="str">
            <v>98-99</v>
          </cell>
          <cell r="O9" t="str">
            <v>99-00</v>
          </cell>
          <cell r="P9" t="str">
            <v>00-01</v>
          </cell>
          <cell r="Q9" t="str">
            <v>Comments</v>
          </cell>
        </row>
        <row r="12">
          <cell r="E12" t="str">
            <v>Actual</v>
          </cell>
          <cell r="H12">
            <v>1146.9464337763561</v>
          </cell>
          <cell r="I12">
            <v>1348.8086210103572</v>
          </cell>
          <cell r="J12">
            <v>1378.8953544924971</v>
          </cell>
          <cell r="K12">
            <v>1514.8534401882121</v>
          </cell>
          <cell r="L12">
            <v>1604.1975852061873</v>
          </cell>
          <cell r="M12">
            <v>1635.3729424049175</v>
          </cell>
          <cell r="N12">
            <v>1759.8646367337187</v>
          </cell>
          <cell r="O12">
            <v>2252.0943689999999</v>
          </cell>
          <cell r="P12">
            <v>2398.1461873885523</v>
          </cell>
        </row>
        <row r="13">
          <cell r="E13" t="str">
            <v>Suppressed</v>
          </cell>
          <cell r="H13">
            <v>65.11538689110921</v>
          </cell>
          <cell r="I13">
            <v>37.988839175032126</v>
          </cell>
          <cell r="J13">
            <v>61.718945381111098</v>
          </cell>
          <cell r="K13">
            <v>92.59736102715533</v>
          </cell>
          <cell r="L13">
            <v>144.18354908010042</v>
          </cell>
          <cell r="M13">
            <v>58.013753112049471</v>
          </cell>
          <cell r="N13">
            <v>60.180182643709031</v>
          </cell>
          <cell r="O13">
            <v>87.996130161098336</v>
          </cell>
          <cell r="P13">
            <v>372.95381261144757</v>
          </cell>
        </row>
      </sheetData>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3-04|71"/>
      <sheetName val="03-04|72"/>
      <sheetName val="03-04|74"/>
      <sheetName val="03-04|75"/>
      <sheetName val="03-04|76"/>
      <sheetName val="03-04|77"/>
      <sheetName val="03-04|79"/>
      <sheetName val="03-04|83"/>
      <sheetName val="03-04|Master"/>
      <sheetName val="04REL"/>
      <sheetName val="A 3.7"/>
      <sheetName val="CE"/>
      <sheetName val="Metro consind updation sheet"/>
      <sheetName val="Dom"/>
      <sheetName val="201-04REL-Final"/>
      <sheetName val="A_3_7"/>
      <sheetName val="BD-Cons-FY 2017-18"/>
      <sheetName val="Cons- FY 2018-19"/>
      <sheetName val="DVVNL"/>
      <sheetName val="MVVNL"/>
      <sheetName val="PVVNL"/>
      <sheetName val="PuVVNL"/>
      <sheetName val="KESCo"/>
      <sheetName val="Cons-Existing-re comp"/>
      <sheetName val="Re-computation of sales-19- (2)"/>
      <sheetName val="Sheet4"/>
      <sheetName val="LMV-10 working"/>
      <sheetName val="FY 2017-18 Revenue"/>
      <sheetName val="Discom wise Reveneue FY 2017-18"/>
      <sheetName val="DVVNL_Prop"/>
      <sheetName val="MVVNL_Prop"/>
      <sheetName val="PVVNL_prop"/>
      <sheetName val="PuVVNL_Prop"/>
      <sheetName val="KESCo_Prop"/>
      <sheetName val="Re-computation of sales-19-20"/>
      <sheetName val="teo model"/>
      <sheetName val="????(?????)"/>
      <sheetName val="po-log - curr. rate"/>
      <sheetName val="A_3_7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refreshError="1"/>
      <sheetData sheetId="36" refreshError="1"/>
      <sheetData sheetId="37" refreshError="1"/>
      <sheetData sheetId="38"/>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nit Rate"/>
      <sheetName val="160MVA+2FB"/>
      <sheetName val="160MVA+1FB"/>
      <sheetName val="160MVA Addl"/>
      <sheetName val="220KV FB"/>
      <sheetName val="315MVA Addl"/>
      <sheetName val="40MVA+2FB"/>
      <sheetName val="20MVA+2FB"/>
      <sheetName val="40MVA+1FB"/>
      <sheetName val="132FB"/>
      <sheetName val="40to63"/>
      <sheetName val="20to40"/>
      <sheetName val="Addl.40"/>
      <sheetName val="Addl.20"/>
      <sheetName val="SS-Cost"/>
      <sheetName val="Addl.63 (2)"/>
      <sheetName val="Addl_40"/>
      <sheetName val="Unit_Rate"/>
      <sheetName val="160MVA_Addl"/>
      <sheetName val="220KV_FB"/>
      <sheetName val="315MVA_Addl"/>
      <sheetName val="Addl_401"/>
      <sheetName val="Addl_20"/>
      <sheetName val="Addl_63_(2)"/>
      <sheetName val="132kv DCDS"/>
      <sheetName val=""/>
      <sheetName val="04REL"/>
      <sheetName val="A 3_7"/>
      <sheetName val="Salient1"/>
      <sheetName val="Cat_Ser_load"/>
      <sheetName val="data"/>
      <sheetName val="Sheet1"/>
      <sheetName val="Data base Feb 09"/>
      <sheetName val="grid"/>
      <sheetName val="PACK (B)"/>
      <sheetName val="Unit_Rate1"/>
      <sheetName val="160MVA_Addl1"/>
      <sheetName val="220KV_FB1"/>
      <sheetName val="315MVA_Addl1"/>
      <sheetName val="Addl_402"/>
      <sheetName val="Addl_201"/>
      <sheetName val="Addl_63_(2)1"/>
      <sheetName val="A_3_7"/>
      <sheetName val="Data_base_Feb_09"/>
      <sheetName val="132kv_DCDS"/>
      <sheetName val="PACK_(B)"/>
      <sheetName val="Input sheet"/>
      <sheetName val="BST"/>
      <sheetName val="BPlan_Energy Balance_Table"/>
      <sheetName val="Approved Energy Balance"/>
      <sheetName val="Energy Requirement"/>
      <sheetName val="CE PPA_Installed "/>
      <sheetName val="Table for Business Plan"/>
      <sheetName val="UPERC approved "/>
      <sheetName val="Monthwise_PLF"/>
      <sheetName val="Apr19"/>
      <sheetName val="May19 "/>
      <sheetName val="June-19"/>
      <sheetName val="July-19 "/>
      <sheetName val="Aug-19"/>
      <sheetName val="Sep-19 "/>
      <sheetName val="PP FY 2019-20 (Monthly)"/>
      <sheetName val="PLF Computation"/>
      <sheetName val="RANK"/>
      <sheetName val="FY 19_20"/>
      <sheetName val="FY 20_21"/>
      <sheetName val="FY 21_22"/>
      <sheetName val="FY 22_23"/>
      <sheetName val="FY 23_24"/>
      <sheetName val="FY 24_25"/>
      <sheetName val="Table for Petition"/>
      <sheetName val="F13_17_18"/>
      <sheetName val="F13_18_19"/>
      <sheetName val="F13_19_20"/>
      <sheetName val="F13_20_21"/>
      <sheetName val="F13_21_22"/>
      <sheetName val="F13_22_23"/>
      <sheetName val="F13_23_24"/>
      <sheetName val="F13_24_25"/>
      <sheetName val="F13A"/>
      <sheetName val="F13B_17_18"/>
      <sheetName val="F13B_18_19"/>
      <sheetName val="F13B_19_20"/>
      <sheetName val="F13B_20_21"/>
      <sheetName val="F13B_21_22"/>
      <sheetName val="F13B_22_23"/>
      <sheetName val="F13B_23_24"/>
      <sheetName val="F13B_24_25"/>
      <sheetName val="F13C"/>
      <sheetName val="F13D"/>
      <sheetName val="F13E"/>
      <sheetName val="F13F"/>
      <sheetName val="F13G"/>
      <sheetName val="F13H"/>
      <sheetName val="F13I"/>
      <sheetName val="F13J"/>
      <sheetName val="F13K"/>
      <sheetName val="F13L"/>
      <sheetName val="STN WISE EMR"/>
      <sheetName val="Inputs"/>
      <sheetName val="Dom"/>
      <sheetName val="R_Hrs_ Since Comm"/>
      <sheetName val="ATP"/>
      <sheetName val="UK"/>
      <sheetName val="Scheme Area Details_Block__ C2"/>
      <sheetName val="New33KVSS_E3"/>
      <sheetName val="Prop aug of Ex 33KVSS_E3a"/>
      <sheetName val="Coalmine"/>
      <sheetName val="A"/>
      <sheetName val="Basis"/>
      <sheetName val="Scheme_Area_Details_Block___C2"/>
      <sheetName val="Prop_aug_of_Ex_33KVSS_E3a"/>
      <sheetName val="Report"/>
      <sheetName val="Unit_Rate2"/>
      <sheetName val="160MVA_Addl2"/>
      <sheetName val="220KV_FB2"/>
      <sheetName val="315MVA_Addl2"/>
      <sheetName val="Addl_403"/>
      <sheetName val="Addl_202"/>
      <sheetName val="Addl_63_(2)2"/>
      <sheetName val="132kv_DCDS1"/>
      <sheetName val="A_3_71"/>
      <sheetName val="Data_base_Feb_091"/>
      <sheetName val="R_Hrs__Since_Comm"/>
      <sheetName val="Scheme_Area_Details_Block___C21"/>
      <sheetName val="Prop_aug_of_Ex_33KVSS_E3a1"/>
      <sheetName val="STN_WISE_EMR"/>
      <sheetName val="Latest revised Cost Estimates f"/>
      <sheetName val="Form 6"/>
      <sheetName val="220Kv (2)"/>
      <sheetName val="220Kv"/>
      <sheetName val="Calculations 1"/>
      <sheetName val="Consolidated"/>
      <sheetName val="Input"/>
      <sheetName val="Phasing 1"/>
      <sheetName val="Results"/>
      <sheetName val="Coal-Cal"/>
      <sheetName val="Introduction"/>
      <sheetName val="Calculations 2"/>
      <sheetName val="Calculations 3"/>
      <sheetName val="Calculations 4"/>
      <sheetName val="Calculations 5"/>
      <sheetName val="Phasing 3"/>
      <sheetName val="Adj.TB"/>
      <sheetName val="Sheet2"/>
      <sheetName val="Citrix"/>
      <sheetName val="Instruction Sheet"/>
      <sheetName val="BSPL"/>
      <sheetName val="SUMMERY"/>
      <sheetName val="Work_sheet"/>
      <sheetName val="dpc cost"/>
      <sheetName val="Survey Status_2"/>
      <sheetName val="TRP"/>
      <sheetName val="Unit_Rate3"/>
      <sheetName val="160MVA_Addl3"/>
      <sheetName val="220KV_FB3"/>
      <sheetName val="315MVA_Addl3"/>
      <sheetName val="Addl_404"/>
      <sheetName val="Addl_203"/>
      <sheetName val="Addl_63_(2)3"/>
      <sheetName val="132kv_DCDS2"/>
      <sheetName val="A_3_72"/>
      <sheetName val="Data_base_Feb_092"/>
      <sheetName val="PACK_(B)1"/>
      <sheetName val="STN_WISE_EMR1"/>
      <sheetName val="Adj_TB"/>
      <sheetName val="Instruction_Sheet"/>
      <sheetName val="R_Hrs__Since_Comm1"/>
      <sheetName val="Scheme_Area_Details_Block___C22"/>
      <sheetName val="Prop_aug_of_Ex_33KVSS_E3a2"/>
      <sheetName val="Input_sheet"/>
      <sheetName val="BPlan_Energy_Balance_Table"/>
      <sheetName val="Approved_Energy_Balance"/>
      <sheetName val="Energy_Requirement"/>
      <sheetName val="CE_PPA_Installed_"/>
      <sheetName val="Table_for_Business_Plan"/>
      <sheetName val="UPERC_approved_"/>
      <sheetName val="May19_"/>
      <sheetName val="July-19_"/>
      <sheetName val="Sep-19_"/>
      <sheetName val="PP_FY_2019-20_(Monthly)"/>
      <sheetName val="PLF_Computation"/>
      <sheetName val="FY_19_20"/>
      <sheetName val="FY_20_21"/>
      <sheetName val="FY_21_22"/>
      <sheetName val="FY_22_23"/>
      <sheetName val="FY_23_24"/>
      <sheetName val="FY_24_25"/>
      <sheetName val="Table_for_Petition"/>
      <sheetName val="dpc_cost"/>
      <sheetName val="Survey_Status_2"/>
      <sheetName val="Latest_revised_Cost_Estimates_f"/>
      <sheetName val="Form_6"/>
      <sheetName val="220Kv_(2)"/>
      <sheetName val="Unit_Rate4"/>
      <sheetName val="160MVA_Addl4"/>
      <sheetName val="220KV_FB4"/>
      <sheetName val="315MVA_Addl4"/>
      <sheetName val="Addl_405"/>
      <sheetName val="Addl_204"/>
      <sheetName val="Addl_63_(2)4"/>
      <sheetName val="A_3_73"/>
      <sheetName val="Data_base_Feb_093"/>
      <sheetName val="132kv_DCDS3"/>
      <sheetName val="PACK_(B)2"/>
      <sheetName val="STN_WISE_EMR2"/>
      <sheetName val="Adj_TB1"/>
      <sheetName val="Instruction_Sheet1"/>
      <sheetName val="R_Hrs__Since_Comm2"/>
      <sheetName val="Scheme_Area_Details_Block___C23"/>
      <sheetName val="Prop_aug_of_Ex_33KVSS_E3a3"/>
      <sheetName val="Input_sheet1"/>
      <sheetName val="BPlan_Energy_Balance_Table1"/>
      <sheetName val="Approved_Energy_Balance1"/>
      <sheetName val="Energy_Requirement1"/>
      <sheetName val="CE_PPA_Installed_1"/>
      <sheetName val="Table_for_Business_Plan1"/>
      <sheetName val="UPERC_approved_1"/>
      <sheetName val="May19_1"/>
      <sheetName val="July-19_1"/>
      <sheetName val="Sep-19_1"/>
      <sheetName val="PP_FY_2019-20_(Monthly)1"/>
      <sheetName val="PLF_Computation1"/>
      <sheetName val="FY_19_201"/>
      <sheetName val="FY_20_211"/>
      <sheetName val="FY_21_221"/>
      <sheetName val="FY_22_231"/>
      <sheetName val="FY_23_241"/>
      <sheetName val="FY_24_251"/>
      <sheetName val="Table_for_Petition1"/>
      <sheetName val="dpc_cost1"/>
      <sheetName val="Survey_Status_21"/>
      <sheetName val="Latest_revised_Cost_Estimates_1"/>
      <sheetName val="Form_61"/>
      <sheetName val="220Kv_(2)1"/>
      <sheetName val="Unit_Rate7"/>
      <sheetName val="160MVA_Addl7"/>
      <sheetName val="220KV_FB7"/>
      <sheetName val="315MVA_Addl7"/>
      <sheetName val="Addl_408"/>
      <sheetName val="Addl_207"/>
      <sheetName val="Addl_63_(2)7"/>
      <sheetName val="A_3_76"/>
      <sheetName val="Data_base_Feb_096"/>
      <sheetName val="132kv_DCDS6"/>
      <sheetName val="PACK_(B)5"/>
      <sheetName val="STN_WISE_EMR5"/>
      <sheetName val="Adj_TB4"/>
      <sheetName val="Instruction_Sheet4"/>
      <sheetName val="R_Hrs__Since_Comm5"/>
      <sheetName val="Scheme_Area_Details_Block___C26"/>
      <sheetName val="Prop_aug_of_Ex_33KVSS_E3a6"/>
      <sheetName val="Input_sheet4"/>
      <sheetName val="BPlan_Energy_Balance_Table4"/>
      <sheetName val="Approved_Energy_Balance4"/>
      <sheetName val="Energy_Requirement4"/>
      <sheetName val="CE_PPA_Installed_4"/>
      <sheetName val="Table_for_Business_Plan4"/>
      <sheetName val="UPERC_approved_4"/>
      <sheetName val="May19_4"/>
      <sheetName val="July-19_4"/>
      <sheetName val="Sep-19_4"/>
      <sheetName val="PP_FY_2019-20_(Monthly)4"/>
      <sheetName val="PLF_Computation4"/>
      <sheetName val="FY_19_204"/>
      <sheetName val="FY_20_214"/>
      <sheetName val="FY_21_224"/>
      <sheetName val="FY_22_234"/>
      <sheetName val="FY_23_244"/>
      <sheetName val="FY_24_254"/>
      <sheetName val="Table_for_Petition4"/>
      <sheetName val="dpc_cost4"/>
      <sheetName val="Survey_Status_24"/>
      <sheetName val="Latest_revised_Cost_Estimates_4"/>
      <sheetName val="Form_64"/>
      <sheetName val="220Kv_(2)4"/>
      <sheetName val="Unit_Rate5"/>
      <sheetName val="160MVA_Addl5"/>
      <sheetName val="220KV_FB5"/>
      <sheetName val="315MVA_Addl5"/>
      <sheetName val="Addl_406"/>
      <sheetName val="Addl_205"/>
      <sheetName val="Addl_63_(2)5"/>
      <sheetName val="A_3_74"/>
      <sheetName val="Data_base_Feb_094"/>
      <sheetName val="132kv_DCDS4"/>
      <sheetName val="PACK_(B)3"/>
      <sheetName val="STN_WISE_EMR3"/>
      <sheetName val="Adj_TB2"/>
      <sheetName val="Instruction_Sheet2"/>
      <sheetName val="R_Hrs__Since_Comm3"/>
      <sheetName val="Scheme_Area_Details_Block___C24"/>
      <sheetName val="Prop_aug_of_Ex_33KVSS_E3a4"/>
      <sheetName val="Input_sheet2"/>
      <sheetName val="BPlan_Energy_Balance_Table2"/>
      <sheetName val="Approved_Energy_Balance2"/>
      <sheetName val="Energy_Requirement2"/>
      <sheetName val="CE_PPA_Installed_2"/>
      <sheetName val="Table_for_Business_Plan2"/>
      <sheetName val="UPERC_approved_2"/>
      <sheetName val="May19_2"/>
      <sheetName val="July-19_2"/>
      <sheetName val="Sep-19_2"/>
      <sheetName val="PP_FY_2019-20_(Monthly)2"/>
      <sheetName val="PLF_Computation2"/>
      <sheetName val="FY_19_202"/>
      <sheetName val="FY_20_212"/>
      <sheetName val="FY_21_222"/>
      <sheetName val="FY_22_232"/>
      <sheetName val="FY_23_242"/>
      <sheetName val="FY_24_252"/>
      <sheetName val="Table_for_Petition2"/>
      <sheetName val="dpc_cost2"/>
      <sheetName val="Survey_Status_22"/>
      <sheetName val="Latest_revised_Cost_Estimates_2"/>
      <sheetName val="Form_62"/>
      <sheetName val="220Kv_(2)2"/>
      <sheetName val="Unit_Rate6"/>
      <sheetName val="160MVA_Addl6"/>
      <sheetName val="220KV_FB6"/>
      <sheetName val="315MVA_Addl6"/>
      <sheetName val="Addl_407"/>
      <sheetName val="Addl_206"/>
      <sheetName val="Addl_63_(2)6"/>
      <sheetName val="A_3_75"/>
      <sheetName val="Data_base_Feb_095"/>
      <sheetName val="132kv_DCDS5"/>
      <sheetName val="PACK_(B)4"/>
      <sheetName val="STN_WISE_EMR4"/>
      <sheetName val="Adj_TB3"/>
      <sheetName val="Instruction_Sheet3"/>
      <sheetName val="R_Hrs__Since_Comm4"/>
      <sheetName val="Scheme_Area_Details_Block___C25"/>
      <sheetName val="Prop_aug_of_Ex_33KVSS_E3a5"/>
      <sheetName val="Input_sheet3"/>
      <sheetName val="BPlan_Energy_Balance_Table3"/>
      <sheetName val="Approved_Energy_Balance3"/>
      <sheetName val="Energy_Requirement3"/>
      <sheetName val="CE_PPA_Installed_3"/>
      <sheetName val="Table_for_Business_Plan3"/>
      <sheetName val="UPERC_approved_3"/>
      <sheetName val="May19_3"/>
      <sheetName val="July-19_3"/>
      <sheetName val="Sep-19_3"/>
      <sheetName val="PP_FY_2019-20_(Monthly)3"/>
      <sheetName val="PLF_Computation3"/>
      <sheetName val="FY_19_203"/>
      <sheetName val="FY_20_213"/>
      <sheetName val="FY_21_223"/>
      <sheetName val="FY_22_233"/>
      <sheetName val="FY_23_243"/>
      <sheetName val="FY_24_253"/>
      <sheetName val="Table_for_Petition3"/>
      <sheetName val="dpc_cost3"/>
      <sheetName val="Survey_Status_23"/>
      <sheetName val="Latest_revised_Cost_Estimates_3"/>
      <sheetName val="Form_63"/>
      <sheetName val="220Kv_(2)3"/>
      <sheetName val="Unit_Rate12"/>
      <sheetName val="160MVA_Addl12"/>
      <sheetName val="220KV_FB12"/>
      <sheetName val="315MVA_Addl12"/>
      <sheetName val="Addl_4013"/>
      <sheetName val="Addl_2012"/>
      <sheetName val="Addl_63_(2)12"/>
      <sheetName val="A_3_711"/>
      <sheetName val="Data_base_Feb_0911"/>
      <sheetName val="132kv_DCDS11"/>
      <sheetName val="PACK_(B)10"/>
      <sheetName val="STN_WISE_EMR10"/>
      <sheetName val="Adj_TB9"/>
      <sheetName val="Instruction_Sheet9"/>
      <sheetName val="R_Hrs__Since_Comm10"/>
      <sheetName val="Scheme_Area_Details_Block___C11"/>
      <sheetName val="Prop_aug_of_Ex_33KVSS_E3a11"/>
      <sheetName val="Input_sheet9"/>
      <sheetName val="BPlan_Energy_Balance_Table9"/>
      <sheetName val="Approved_Energy_Balance9"/>
      <sheetName val="Energy_Requirement9"/>
      <sheetName val="CE_PPA_Installed_9"/>
      <sheetName val="Table_for_Business_Plan9"/>
      <sheetName val="UPERC_approved_9"/>
      <sheetName val="May19_9"/>
      <sheetName val="July-19_9"/>
      <sheetName val="Sep-19_9"/>
      <sheetName val="PP_FY_2019-20_(Monthly)9"/>
      <sheetName val="PLF_Computation9"/>
      <sheetName val="FY_19_209"/>
      <sheetName val="FY_20_219"/>
      <sheetName val="FY_21_229"/>
      <sheetName val="FY_22_239"/>
      <sheetName val="FY_23_249"/>
      <sheetName val="FY_24_259"/>
      <sheetName val="Table_for_Petition9"/>
      <sheetName val="dpc_cost9"/>
      <sheetName val="Survey_Status_29"/>
      <sheetName val="Latest_revised_Cost_Estimates_9"/>
      <sheetName val="Form_69"/>
      <sheetName val="220Kv_(2)9"/>
      <sheetName val="Unit_Rate9"/>
      <sheetName val="160MVA_Addl9"/>
      <sheetName val="220KV_FB9"/>
      <sheetName val="315MVA_Addl9"/>
      <sheetName val="Addl_4010"/>
      <sheetName val="Addl_209"/>
      <sheetName val="Addl_63_(2)9"/>
      <sheetName val="A_3_78"/>
      <sheetName val="Data_base_Feb_098"/>
      <sheetName val="132kv_DCDS8"/>
      <sheetName val="PACK_(B)7"/>
      <sheetName val="STN_WISE_EMR7"/>
      <sheetName val="Adj_TB6"/>
      <sheetName val="Instruction_Sheet6"/>
      <sheetName val="R_Hrs__Since_Comm7"/>
      <sheetName val="Scheme_Area_Details_Block___C28"/>
      <sheetName val="Prop_aug_of_Ex_33KVSS_E3a8"/>
      <sheetName val="Input_sheet6"/>
      <sheetName val="BPlan_Energy_Balance_Table6"/>
      <sheetName val="Approved_Energy_Balance6"/>
      <sheetName val="Energy_Requirement6"/>
      <sheetName val="CE_PPA_Installed_6"/>
      <sheetName val="Table_for_Business_Plan6"/>
      <sheetName val="UPERC_approved_6"/>
      <sheetName val="May19_6"/>
      <sheetName val="July-19_6"/>
      <sheetName val="Sep-19_6"/>
      <sheetName val="PP_FY_2019-20_(Monthly)6"/>
      <sheetName val="PLF_Computation6"/>
      <sheetName val="FY_19_206"/>
      <sheetName val="FY_20_216"/>
      <sheetName val="FY_21_226"/>
      <sheetName val="FY_22_236"/>
      <sheetName val="FY_23_246"/>
      <sheetName val="FY_24_256"/>
      <sheetName val="Table_for_Petition6"/>
      <sheetName val="dpc_cost6"/>
      <sheetName val="Survey_Status_26"/>
      <sheetName val="Latest_revised_Cost_Estimates_6"/>
      <sheetName val="Form_66"/>
      <sheetName val="220Kv_(2)6"/>
      <sheetName val="Unit_Rate8"/>
      <sheetName val="160MVA_Addl8"/>
      <sheetName val="220KV_FB8"/>
      <sheetName val="315MVA_Addl8"/>
      <sheetName val="Addl_409"/>
      <sheetName val="Addl_208"/>
      <sheetName val="Addl_63_(2)8"/>
      <sheetName val="A_3_77"/>
      <sheetName val="Data_base_Feb_097"/>
      <sheetName val="132kv_DCDS7"/>
      <sheetName val="PACK_(B)6"/>
      <sheetName val="STN_WISE_EMR6"/>
      <sheetName val="Adj_TB5"/>
      <sheetName val="Instruction_Sheet5"/>
      <sheetName val="R_Hrs__Since_Comm6"/>
      <sheetName val="Scheme_Area_Details_Block___C27"/>
      <sheetName val="Prop_aug_of_Ex_33KVSS_E3a7"/>
      <sheetName val="Input_sheet5"/>
      <sheetName val="BPlan_Energy_Balance_Table5"/>
      <sheetName val="Approved_Energy_Balance5"/>
      <sheetName val="Energy_Requirement5"/>
      <sheetName val="CE_PPA_Installed_5"/>
      <sheetName val="Table_for_Business_Plan5"/>
      <sheetName val="UPERC_approved_5"/>
      <sheetName val="May19_5"/>
      <sheetName val="July-19_5"/>
      <sheetName val="Sep-19_5"/>
      <sheetName val="PP_FY_2019-20_(Monthly)5"/>
      <sheetName val="PLF_Computation5"/>
      <sheetName val="FY_19_205"/>
      <sheetName val="FY_20_215"/>
      <sheetName val="FY_21_225"/>
      <sheetName val="FY_22_235"/>
      <sheetName val="FY_23_245"/>
      <sheetName val="FY_24_255"/>
      <sheetName val="Table_for_Petition5"/>
      <sheetName val="dpc_cost5"/>
      <sheetName val="Survey_Status_25"/>
      <sheetName val="Latest_revised_Cost_Estimates_5"/>
      <sheetName val="Form_65"/>
      <sheetName val="220Kv_(2)5"/>
      <sheetName val="Unit_Rate10"/>
      <sheetName val="160MVA_Addl10"/>
      <sheetName val="220KV_FB10"/>
      <sheetName val="315MVA_Addl10"/>
      <sheetName val="Addl_4011"/>
      <sheetName val="Addl_2010"/>
      <sheetName val="Addl_63_(2)10"/>
      <sheetName val="A_3_79"/>
      <sheetName val="Data_base_Feb_099"/>
      <sheetName val="132kv_DCDS9"/>
      <sheetName val="PACK_(B)8"/>
      <sheetName val="STN_WISE_EMR8"/>
      <sheetName val="Adj_TB7"/>
      <sheetName val="Instruction_Sheet7"/>
      <sheetName val="R_Hrs__Since_Comm8"/>
      <sheetName val="Scheme_Area_Details_Block___C29"/>
      <sheetName val="Prop_aug_of_Ex_33KVSS_E3a9"/>
      <sheetName val="Input_sheet7"/>
      <sheetName val="BPlan_Energy_Balance_Table7"/>
      <sheetName val="Approved_Energy_Balance7"/>
      <sheetName val="Energy_Requirement7"/>
      <sheetName val="CE_PPA_Installed_7"/>
      <sheetName val="Table_for_Business_Plan7"/>
      <sheetName val="UPERC_approved_7"/>
      <sheetName val="May19_7"/>
      <sheetName val="July-19_7"/>
      <sheetName val="Sep-19_7"/>
      <sheetName val="PP_FY_2019-20_(Monthly)7"/>
      <sheetName val="PLF_Computation7"/>
      <sheetName val="FY_19_207"/>
      <sheetName val="FY_20_217"/>
      <sheetName val="FY_21_227"/>
      <sheetName val="FY_22_237"/>
      <sheetName val="FY_23_247"/>
      <sheetName val="FY_24_257"/>
      <sheetName val="Table_for_Petition7"/>
      <sheetName val="dpc_cost7"/>
      <sheetName val="Survey_Status_27"/>
      <sheetName val="Latest_revised_Cost_Estimates_7"/>
      <sheetName val="Form_67"/>
      <sheetName val="220Kv_(2)7"/>
      <sheetName val="Unit_Rate11"/>
      <sheetName val="160MVA_Addl11"/>
      <sheetName val="220KV_FB11"/>
      <sheetName val="315MVA_Addl11"/>
      <sheetName val="Addl_4012"/>
      <sheetName val="Addl_2011"/>
      <sheetName val="Addl_63_(2)11"/>
      <sheetName val="A_3_710"/>
      <sheetName val="Data_base_Feb_0910"/>
      <sheetName val="132kv_DCDS10"/>
      <sheetName val="PACK_(B)9"/>
      <sheetName val="STN_WISE_EMR9"/>
      <sheetName val="Adj_TB8"/>
      <sheetName val="Instruction_Sheet8"/>
      <sheetName val="R_Hrs__Since_Comm9"/>
      <sheetName val="Scheme_Area_Details_Block___C10"/>
      <sheetName val="Prop_aug_of_Ex_33KVSS_E3a10"/>
      <sheetName val="Input_sheet8"/>
      <sheetName val="BPlan_Energy_Balance_Table8"/>
      <sheetName val="Approved_Energy_Balance8"/>
      <sheetName val="Energy_Requirement8"/>
      <sheetName val="CE_PPA_Installed_8"/>
      <sheetName val="Table_for_Business_Plan8"/>
      <sheetName val="UPERC_approved_8"/>
      <sheetName val="May19_8"/>
      <sheetName val="July-19_8"/>
      <sheetName val="Sep-19_8"/>
      <sheetName val="PP_FY_2019-20_(Monthly)8"/>
      <sheetName val="PLF_Computation8"/>
      <sheetName val="FY_19_208"/>
      <sheetName val="FY_20_218"/>
      <sheetName val="FY_21_228"/>
      <sheetName val="FY_22_238"/>
      <sheetName val="FY_23_248"/>
      <sheetName val="FY_24_258"/>
      <sheetName val="Table_for_Petition8"/>
      <sheetName val="dpc_cost8"/>
      <sheetName val="Survey_Status_28"/>
      <sheetName val="Latest_revised_Cost_Estimates_8"/>
      <sheetName val="Form_68"/>
      <sheetName val="220Kv_(2)8"/>
      <sheetName val="Unit_Rate13"/>
      <sheetName val="160MVA_Addl13"/>
      <sheetName val="220KV_FB13"/>
      <sheetName val="315MVA_Addl13"/>
      <sheetName val="Addl_4014"/>
      <sheetName val="Addl_2013"/>
      <sheetName val="Addl_63_(2)13"/>
      <sheetName val="A_3_712"/>
      <sheetName val="Data_base_Feb_0912"/>
      <sheetName val="132kv_DCDS12"/>
      <sheetName val="PACK_(B)11"/>
      <sheetName val="STN_WISE_EMR11"/>
      <sheetName val="Adj_TB10"/>
      <sheetName val="Instruction_Sheet10"/>
      <sheetName val="R_Hrs__Since_Comm11"/>
      <sheetName val="Scheme_Area_Details_Block___C12"/>
      <sheetName val="Prop_aug_of_Ex_33KVSS_E3a12"/>
      <sheetName val="Input_sheet10"/>
      <sheetName val="BPlan_Energy_Balance_Table10"/>
      <sheetName val="Approved_Energy_Balance10"/>
      <sheetName val="Energy_Requirement10"/>
      <sheetName val="CE_PPA_Installed_10"/>
      <sheetName val="Table_for_Business_Plan10"/>
      <sheetName val="UPERC_approved_10"/>
      <sheetName val="May19_10"/>
      <sheetName val="July-19_10"/>
      <sheetName val="Sep-19_10"/>
      <sheetName val="PP_FY_2019-20_(Monthly)10"/>
      <sheetName val="PLF_Computation10"/>
      <sheetName val="FY_19_2010"/>
      <sheetName val="FY_20_2110"/>
      <sheetName val="FY_21_2210"/>
      <sheetName val="FY_22_2310"/>
      <sheetName val="FY_23_2410"/>
      <sheetName val="FY_24_2510"/>
      <sheetName val="Table_for_Petition10"/>
      <sheetName val="Unit_Rate14"/>
      <sheetName val="160MVA_Addl14"/>
      <sheetName val="220KV_FB14"/>
      <sheetName val="315MVA_Addl14"/>
      <sheetName val="Addl_4015"/>
      <sheetName val="Addl_2014"/>
      <sheetName val="Addl_63_(2)14"/>
      <sheetName val="A_3_713"/>
      <sheetName val="Data_base_Feb_0913"/>
      <sheetName val="132kv_DCDS13"/>
      <sheetName val="PACK_(B)12"/>
      <sheetName val="STN_WISE_EMR12"/>
      <sheetName val="Adj_TB11"/>
      <sheetName val="Instruction_Sheet11"/>
      <sheetName val="R_Hrs__Since_Comm12"/>
      <sheetName val="Scheme_Area_Details_Block___C13"/>
      <sheetName val="Prop_aug_of_Ex_33KVSS_E3a13"/>
      <sheetName val="Input_sheet11"/>
      <sheetName val="BPlan_Energy_Balance_Table11"/>
      <sheetName val="Approved_Energy_Balance11"/>
      <sheetName val="Energy_Requirement11"/>
      <sheetName val="CE_PPA_Installed_11"/>
      <sheetName val="Table_for_Business_Plan11"/>
      <sheetName val="UPERC_approved_11"/>
      <sheetName val="May19_11"/>
      <sheetName val="July-19_11"/>
      <sheetName val="Sep-19_11"/>
      <sheetName val="PP_FY_2019-20_(Monthly)11"/>
      <sheetName val="PLF_Computation11"/>
      <sheetName val="FY_19_2011"/>
      <sheetName val="FY_20_2111"/>
      <sheetName val="FY_21_2211"/>
      <sheetName val="FY_22_2311"/>
      <sheetName val="FY_23_2411"/>
      <sheetName val="FY_24_2511"/>
      <sheetName val="Table_for_Petition11"/>
      <sheetName val="Unit_Rate15"/>
      <sheetName val="160MVA_Addl15"/>
      <sheetName val="220KV_FB15"/>
      <sheetName val="315MVA_Addl15"/>
      <sheetName val="Addl_4016"/>
      <sheetName val="Addl_2015"/>
      <sheetName val="Addl_63_(2)15"/>
      <sheetName val="A_3_714"/>
      <sheetName val="Data_base_Feb_0914"/>
      <sheetName val="132kv_DCDS14"/>
      <sheetName val="PACK_(B)13"/>
      <sheetName val="STN_WISE_EMR13"/>
      <sheetName val="Adj_TB12"/>
      <sheetName val="Instruction_Sheet12"/>
      <sheetName val="R_Hrs__Since_Comm13"/>
      <sheetName val="Scheme_Area_Details_Block___C14"/>
      <sheetName val="Prop_aug_of_Ex_33KVSS_E3a14"/>
      <sheetName val="Input_sheet12"/>
      <sheetName val="BPlan_Energy_Balance_Table12"/>
      <sheetName val="Approved_Energy_Balance12"/>
      <sheetName val="Energy_Requirement12"/>
      <sheetName val="CE_PPA_Installed_12"/>
      <sheetName val="Table_for_Business_Plan12"/>
      <sheetName val="UPERC_approved_12"/>
      <sheetName val="May19_12"/>
      <sheetName val="July-19_12"/>
      <sheetName val="Sep-19_12"/>
      <sheetName val="PP_FY_2019-20_(Monthly)12"/>
      <sheetName val="PLF_Computation12"/>
      <sheetName val="FY_19_2012"/>
      <sheetName val="FY_20_2112"/>
      <sheetName val="FY_21_2212"/>
      <sheetName val="FY_22_2312"/>
      <sheetName val="FY_23_2412"/>
      <sheetName val="FY_24_2512"/>
      <sheetName val="Table_for_Petition12"/>
      <sheetName val="Unit_Rate17"/>
      <sheetName val="160MVA_Addl17"/>
      <sheetName val="220KV_FB17"/>
      <sheetName val="315MVA_Addl17"/>
      <sheetName val="Addl_4018"/>
      <sheetName val="Addl_2017"/>
      <sheetName val="Addl_63_(2)17"/>
      <sheetName val="A_3_716"/>
      <sheetName val="Data_base_Feb_0916"/>
      <sheetName val="132kv_DCDS16"/>
      <sheetName val="PACK_(B)15"/>
      <sheetName val="STN_WISE_EMR15"/>
      <sheetName val="Adj_TB14"/>
      <sheetName val="Instruction_Sheet14"/>
      <sheetName val="R_Hrs__Since_Comm15"/>
      <sheetName val="Scheme_Area_Details_Block___C16"/>
      <sheetName val="Prop_aug_of_Ex_33KVSS_E3a16"/>
      <sheetName val="Input_sheet14"/>
      <sheetName val="BPlan_Energy_Balance_Table14"/>
      <sheetName val="Approved_Energy_Balance14"/>
      <sheetName val="Energy_Requirement14"/>
      <sheetName val="CE_PPA_Installed_14"/>
      <sheetName val="Table_for_Business_Plan14"/>
      <sheetName val="UPERC_approved_14"/>
      <sheetName val="May19_14"/>
      <sheetName val="July-19_14"/>
      <sheetName val="Sep-19_14"/>
      <sheetName val="PP_FY_2019-20_(Monthly)14"/>
      <sheetName val="PLF_Computation14"/>
      <sheetName val="FY_19_2014"/>
      <sheetName val="FY_20_2114"/>
      <sheetName val="FY_21_2214"/>
      <sheetName val="FY_22_2314"/>
      <sheetName val="FY_23_2414"/>
      <sheetName val="FY_24_2514"/>
      <sheetName val="Table_for_Petition14"/>
      <sheetName val="dpc_cost11"/>
      <sheetName val="Survey_Status_211"/>
      <sheetName val="Latest_revised_Cost_Estimates11"/>
      <sheetName val="Form_611"/>
      <sheetName val="220Kv_(2)11"/>
      <sheetName val="Unit_Rate16"/>
      <sheetName val="160MVA_Addl16"/>
      <sheetName val="220KV_FB16"/>
      <sheetName val="315MVA_Addl16"/>
      <sheetName val="Addl_4017"/>
      <sheetName val="Addl_2016"/>
      <sheetName val="Addl_63_(2)16"/>
      <sheetName val="A_3_715"/>
      <sheetName val="Data_base_Feb_0915"/>
      <sheetName val="132kv_DCDS15"/>
      <sheetName val="PACK_(B)14"/>
      <sheetName val="STN_WISE_EMR14"/>
      <sheetName val="Adj_TB13"/>
      <sheetName val="Instruction_Sheet13"/>
      <sheetName val="R_Hrs__Since_Comm14"/>
      <sheetName val="Scheme_Area_Details_Block___C15"/>
      <sheetName val="Prop_aug_of_Ex_33KVSS_E3a15"/>
      <sheetName val="Input_sheet13"/>
      <sheetName val="BPlan_Energy_Balance_Table13"/>
      <sheetName val="Approved_Energy_Balance13"/>
      <sheetName val="Energy_Requirement13"/>
      <sheetName val="CE_PPA_Installed_13"/>
      <sheetName val="Table_for_Business_Plan13"/>
      <sheetName val="UPERC_approved_13"/>
      <sheetName val="May19_13"/>
      <sheetName val="July-19_13"/>
      <sheetName val="Sep-19_13"/>
      <sheetName val="PP_FY_2019-20_(Monthly)13"/>
      <sheetName val="PLF_Computation13"/>
      <sheetName val="FY_19_2013"/>
      <sheetName val="FY_20_2113"/>
      <sheetName val="FY_21_2213"/>
      <sheetName val="FY_22_2313"/>
      <sheetName val="FY_23_2413"/>
      <sheetName val="FY_24_2513"/>
      <sheetName val="Table_for_Petition13"/>
      <sheetName val="dpc_cost10"/>
      <sheetName val="Survey_Status_210"/>
      <sheetName val="Latest_revised_Cost_Estimates10"/>
      <sheetName val="Form_610"/>
      <sheetName val="220Kv_(2)10"/>
      <sheetName val="Unit_Rate22"/>
      <sheetName val="160MVA_Addl22"/>
      <sheetName val="220KV_FB22"/>
      <sheetName val="315MVA_Addl22"/>
      <sheetName val="Addl_4023"/>
      <sheetName val="Addl_2022"/>
      <sheetName val="Addl_63_(2)22"/>
      <sheetName val="A_3_721"/>
      <sheetName val="Data_base_Feb_0921"/>
      <sheetName val="132kv_DCDS21"/>
      <sheetName val="PACK_(B)20"/>
      <sheetName val="STN_WISE_EMR20"/>
      <sheetName val="Adj_TB19"/>
      <sheetName val="Instruction_Sheet19"/>
      <sheetName val="R_Hrs__Since_Comm20"/>
      <sheetName val="Scheme_Area_Details_Block___C30"/>
      <sheetName val="Prop_aug_of_Ex_33KVSS_E3a21"/>
      <sheetName val="Input_sheet19"/>
      <sheetName val="BPlan_Energy_Balance_Table19"/>
      <sheetName val="Approved_Energy_Balance19"/>
      <sheetName val="Energy_Requirement19"/>
      <sheetName val="CE_PPA_Installed_19"/>
      <sheetName val="Table_for_Business_Plan19"/>
      <sheetName val="UPERC_approved_19"/>
      <sheetName val="May19_19"/>
      <sheetName val="July-19_19"/>
      <sheetName val="Sep-19_19"/>
      <sheetName val="PP_FY_2019-20_(Monthly)19"/>
      <sheetName val="PLF_Computation19"/>
      <sheetName val="FY_19_2019"/>
      <sheetName val="FY_20_2119"/>
      <sheetName val="FY_21_2219"/>
      <sheetName val="FY_22_2319"/>
      <sheetName val="FY_23_2419"/>
      <sheetName val="FY_24_2519"/>
      <sheetName val="Table_for_Petition19"/>
      <sheetName val="dpc_cost16"/>
      <sheetName val="Survey_Status_216"/>
      <sheetName val="Latest_revised_Cost_Estimates16"/>
      <sheetName val="Form_616"/>
      <sheetName val="220Kv_(2)16"/>
      <sheetName val="Unit_Rate18"/>
      <sheetName val="160MVA_Addl18"/>
      <sheetName val="220KV_FB18"/>
      <sheetName val="315MVA_Addl18"/>
      <sheetName val="Addl_4019"/>
      <sheetName val="Addl_2018"/>
      <sheetName val="Addl_63_(2)18"/>
      <sheetName val="A_3_717"/>
      <sheetName val="Data_base_Feb_0917"/>
      <sheetName val="132kv_DCDS17"/>
      <sheetName val="PACK_(B)16"/>
      <sheetName val="STN_WISE_EMR16"/>
      <sheetName val="Adj_TB15"/>
      <sheetName val="Instruction_Sheet15"/>
      <sheetName val="R_Hrs__Since_Comm16"/>
      <sheetName val="Scheme_Area_Details_Block___C17"/>
      <sheetName val="Prop_aug_of_Ex_33KVSS_E3a17"/>
      <sheetName val="Input_sheet15"/>
      <sheetName val="BPlan_Energy_Balance_Table15"/>
      <sheetName val="Approved_Energy_Balance15"/>
      <sheetName val="Energy_Requirement15"/>
      <sheetName val="CE_PPA_Installed_15"/>
      <sheetName val="Table_for_Business_Plan15"/>
      <sheetName val="UPERC_approved_15"/>
      <sheetName val="May19_15"/>
      <sheetName val="July-19_15"/>
      <sheetName val="Sep-19_15"/>
      <sheetName val="PP_FY_2019-20_(Monthly)15"/>
      <sheetName val="PLF_Computation15"/>
      <sheetName val="FY_19_2015"/>
      <sheetName val="FY_20_2115"/>
      <sheetName val="FY_21_2215"/>
      <sheetName val="FY_22_2315"/>
      <sheetName val="FY_23_2415"/>
      <sheetName val="FY_24_2515"/>
      <sheetName val="Table_for_Petition15"/>
      <sheetName val="dpc_cost12"/>
      <sheetName val="Survey_Status_212"/>
      <sheetName val="Latest_revised_Cost_Estimates12"/>
      <sheetName val="Form_612"/>
      <sheetName val="220Kv_(2)12"/>
      <sheetName val="Unit_Rate19"/>
      <sheetName val="160MVA_Addl19"/>
      <sheetName val="220KV_FB19"/>
      <sheetName val="315MVA_Addl19"/>
      <sheetName val="Addl_4020"/>
      <sheetName val="Addl_2019"/>
      <sheetName val="Addl_63_(2)19"/>
      <sheetName val="A_3_718"/>
      <sheetName val="Data_base_Feb_0918"/>
      <sheetName val="132kv_DCDS18"/>
      <sheetName val="PACK_(B)17"/>
      <sheetName val="STN_WISE_EMR17"/>
      <sheetName val="Adj_TB16"/>
      <sheetName val="Instruction_Sheet16"/>
      <sheetName val="R_Hrs__Since_Comm17"/>
      <sheetName val="Scheme_Area_Details_Block___C18"/>
      <sheetName val="Prop_aug_of_Ex_33KVSS_E3a18"/>
      <sheetName val="Input_sheet16"/>
      <sheetName val="BPlan_Energy_Balance_Table16"/>
      <sheetName val="Approved_Energy_Balance16"/>
      <sheetName val="Energy_Requirement16"/>
      <sheetName val="CE_PPA_Installed_16"/>
      <sheetName val="Table_for_Business_Plan16"/>
      <sheetName val="UPERC_approved_16"/>
      <sheetName val="May19_16"/>
      <sheetName val="July-19_16"/>
      <sheetName val="Sep-19_16"/>
      <sheetName val="PP_FY_2019-20_(Monthly)16"/>
      <sheetName val="PLF_Computation16"/>
      <sheetName val="FY_19_2016"/>
      <sheetName val="FY_20_2116"/>
      <sheetName val="FY_21_2216"/>
      <sheetName val="FY_22_2316"/>
      <sheetName val="FY_23_2416"/>
      <sheetName val="FY_24_2516"/>
      <sheetName val="Table_for_Petition16"/>
      <sheetName val="dpc_cost13"/>
      <sheetName val="Survey_Status_213"/>
      <sheetName val="Latest_revised_Cost_Estimates13"/>
      <sheetName val="Form_613"/>
      <sheetName val="220Kv_(2)13"/>
      <sheetName val="Unit_Rate20"/>
      <sheetName val="160MVA_Addl20"/>
      <sheetName val="220KV_FB20"/>
      <sheetName val="315MVA_Addl20"/>
      <sheetName val="Addl_4021"/>
      <sheetName val="Addl_2020"/>
      <sheetName val="Addl_63_(2)20"/>
      <sheetName val="A_3_719"/>
      <sheetName val="Data_base_Feb_0919"/>
      <sheetName val="132kv_DCDS19"/>
      <sheetName val="PACK_(B)18"/>
      <sheetName val="STN_WISE_EMR18"/>
      <sheetName val="Adj_TB17"/>
      <sheetName val="Instruction_Sheet17"/>
      <sheetName val="R_Hrs__Since_Comm18"/>
      <sheetName val="Scheme_Area_Details_Block___C19"/>
      <sheetName val="Prop_aug_of_Ex_33KVSS_E3a19"/>
      <sheetName val="Input_sheet17"/>
      <sheetName val="BPlan_Energy_Balance_Table17"/>
      <sheetName val="Approved_Energy_Balance17"/>
      <sheetName val="Energy_Requirement17"/>
      <sheetName val="CE_PPA_Installed_17"/>
      <sheetName val="Table_for_Business_Plan17"/>
      <sheetName val="UPERC_approved_17"/>
      <sheetName val="May19_17"/>
      <sheetName val="July-19_17"/>
      <sheetName val="Sep-19_17"/>
      <sheetName val="PP_FY_2019-20_(Monthly)17"/>
      <sheetName val="PLF_Computation17"/>
      <sheetName val="FY_19_2017"/>
      <sheetName val="FY_20_2117"/>
      <sheetName val="FY_21_2217"/>
      <sheetName val="FY_22_2317"/>
      <sheetName val="FY_23_2417"/>
      <sheetName val="FY_24_2517"/>
      <sheetName val="Table_for_Petition17"/>
      <sheetName val="dpc_cost14"/>
      <sheetName val="Survey_Status_214"/>
      <sheetName val="Latest_revised_Cost_Estimates14"/>
      <sheetName val="Form_614"/>
      <sheetName val="220Kv_(2)14"/>
      <sheetName val="Unit_Rate21"/>
      <sheetName val="160MVA_Addl21"/>
      <sheetName val="220KV_FB21"/>
      <sheetName val="315MVA_Addl21"/>
      <sheetName val="Addl_4022"/>
      <sheetName val="Addl_2021"/>
      <sheetName val="Addl_63_(2)21"/>
      <sheetName val="A_3_720"/>
      <sheetName val="Data_base_Feb_0920"/>
      <sheetName val="132kv_DCDS20"/>
      <sheetName val="PACK_(B)19"/>
      <sheetName val="STN_WISE_EMR19"/>
      <sheetName val="Adj_TB18"/>
      <sheetName val="Instruction_Sheet18"/>
      <sheetName val="R_Hrs__Since_Comm19"/>
      <sheetName val="Scheme_Area_Details_Block___C20"/>
      <sheetName val="Prop_aug_of_Ex_33KVSS_E3a20"/>
      <sheetName val="Input_sheet18"/>
      <sheetName val="BPlan_Energy_Balance_Table18"/>
      <sheetName val="Approved_Energy_Balance18"/>
      <sheetName val="Energy_Requirement18"/>
      <sheetName val="CE_PPA_Installed_18"/>
      <sheetName val="Table_for_Business_Plan18"/>
      <sheetName val="UPERC_approved_18"/>
      <sheetName val="May19_18"/>
      <sheetName val="July-19_18"/>
      <sheetName val="Sep-19_18"/>
      <sheetName val="PP_FY_2019-20_(Monthly)18"/>
      <sheetName val="PLF_Computation18"/>
      <sheetName val="FY_19_2018"/>
      <sheetName val="FY_20_2118"/>
      <sheetName val="FY_21_2218"/>
      <sheetName val="FY_22_2318"/>
      <sheetName val="FY_23_2418"/>
      <sheetName val="FY_24_2518"/>
      <sheetName val="Table_for_Petition18"/>
      <sheetName val="dpc_cost15"/>
      <sheetName val="Survey_Status_215"/>
      <sheetName val="Latest_revised_Cost_Estimates15"/>
      <sheetName val="Form_615"/>
      <sheetName val="220Kv_(2)15"/>
      <sheetName val="Unit_Rate23"/>
      <sheetName val="160MVA_Addl23"/>
      <sheetName val="220KV_FB23"/>
      <sheetName val="315MVA_Addl23"/>
      <sheetName val="Addl_4024"/>
      <sheetName val="Addl_2023"/>
      <sheetName val="Addl_63_(2)23"/>
      <sheetName val="A_3_722"/>
      <sheetName val="Data_base_Feb_0922"/>
      <sheetName val="132kv_DCDS22"/>
      <sheetName val="PACK_(B)21"/>
      <sheetName val="STN_WISE_EMR21"/>
      <sheetName val="Adj_TB20"/>
      <sheetName val="Instruction_Sheet20"/>
      <sheetName val="R_Hrs__Since_Comm21"/>
      <sheetName val="Scheme_Area_Details_Block___C31"/>
      <sheetName val="Prop_aug_of_Ex_33KVSS_E3a22"/>
      <sheetName val="Input_sheet20"/>
      <sheetName val="BPlan_Energy_Balance_Table20"/>
      <sheetName val="Approved_Energy_Balance20"/>
      <sheetName val="Energy_Requirement20"/>
      <sheetName val="CE_PPA_Installed_20"/>
      <sheetName val="Table_for_Business_Plan20"/>
      <sheetName val="UPERC_approved_20"/>
      <sheetName val="May19_20"/>
      <sheetName val="July-19_20"/>
      <sheetName val="Sep-19_20"/>
      <sheetName val="PP_FY_2019-20_(Monthly)20"/>
      <sheetName val="PLF_Computation20"/>
      <sheetName val="FY_19_2020"/>
      <sheetName val="FY_20_2120"/>
      <sheetName val="FY_21_2220"/>
      <sheetName val="FY_22_2320"/>
      <sheetName val="FY_23_2420"/>
      <sheetName val="FY_24_2520"/>
      <sheetName val="Table_for_Petition20"/>
      <sheetName val="dpc_cost17"/>
      <sheetName val="Survey_Status_217"/>
      <sheetName val="Latest_revised_Cost_Estimates17"/>
      <sheetName val="Form_617"/>
      <sheetName val="220Kv_(2)17"/>
      <sheetName val="Unit_Rate24"/>
      <sheetName val="160MVA_Addl24"/>
      <sheetName val="220KV_FB24"/>
      <sheetName val="315MVA_Addl24"/>
      <sheetName val="Addl_4025"/>
      <sheetName val="Addl_2024"/>
      <sheetName val="Addl_63_(2)24"/>
      <sheetName val="A_3_723"/>
      <sheetName val="Data_base_Feb_0923"/>
      <sheetName val="132kv_DCDS23"/>
      <sheetName val="PACK_(B)22"/>
      <sheetName val="STN_WISE_EMR22"/>
      <sheetName val="Adj_TB21"/>
      <sheetName val="Instruction_Sheet21"/>
      <sheetName val="R_Hrs__Since_Comm22"/>
      <sheetName val="Scheme_Area_Details_Block___C32"/>
      <sheetName val="Prop_aug_of_Ex_33KVSS_E3a23"/>
      <sheetName val="Input_sheet21"/>
      <sheetName val="BPlan_Energy_Balance_Table21"/>
      <sheetName val="Approved_Energy_Balance21"/>
      <sheetName val="Energy_Requirement21"/>
      <sheetName val="CE_PPA_Installed_21"/>
      <sheetName val="Table_for_Business_Plan21"/>
      <sheetName val="UPERC_approved_21"/>
      <sheetName val="May19_21"/>
      <sheetName val="July-19_21"/>
      <sheetName val="Sep-19_21"/>
      <sheetName val="PP_FY_2019-20_(Monthly)21"/>
      <sheetName val="PLF_Computation21"/>
      <sheetName val="FY_19_2021"/>
      <sheetName val="FY_20_2121"/>
      <sheetName val="FY_21_2221"/>
      <sheetName val="FY_22_2321"/>
      <sheetName val="FY_23_2421"/>
      <sheetName val="FY_24_2521"/>
      <sheetName val="Table_for_Petition21"/>
      <sheetName val="dpc_cost18"/>
      <sheetName val="Survey_Status_218"/>
      <sheetName val="Latest_revised_Cost_Estimates18"/>
      <sheetName val="Form_618"/>
      <sheetName val="220Kv_(2)18"/>
      <sheetName val="% of Elect"/>
      <sheetName val="cap all"/>
      <sheetName val="Lead Statement"/>
      <sheetName val="Detailed Estimate"/>
      <sheetName val="Labour charges"/>
      <sheetName val="Sheet3"/>
      <sheetName val="A2-02-03"/>
      <sheetName val="all"/>
      <sheetName val="Form-C4"/>
      <sheetName val="RevenueInput"/>
      <sheetName val="cover1"/>
      <sheetName val="QOSWS "/>
      <sheetName val="QFC"/>
      <sheetName val="DE"/>
      <sheetName val="J"/>
      <sheetName val="BOQ"/>
      <sheetName val="CE"/>
      <sheetName val="12"/>
      <sheetName val="Stationwise Thermal &amp; Hydel Gen"/>
      <sheetName val="Executive Summary -Thermal"/>
      <sheetName val="TWELVE"/>
      <sheetName val="2004"/>
      <sheetName val="indapsp"/>
      <sheetName val="indapep"/>
      <sheetName val="indapn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38">
          <cell r="A38" t="str">
            <v xml:space="preserve">ESTIMATE FOR INSTALLATION OF ADDITIONAL 1X40MVA 132/33KV TRANSFORMER AT EXISTING EHV SUBSTATION </v>
          </cell>
        </row>
        <row r="39">
          <cell r="A39" t="str">
            <v>ESTIMATE FOR INSTALLATION OF ADDITIONAL 1X40MVA 132/33KV TRANSFORMER AT EXISTING EHV SUBSTATION</v>
          </cell>
        </row>
        <row r="40">
          <cell r="A40" t="str">
            <v>SCHEDULE</v>
          </cell>
        </row>
        <row r="41">
          <cell r="A41" t="str">
            <v>SCHEDULE</v>
          </cell>
        </row>
        <row r="42">
          <cell r="A42" t="str">
            <v>TOTAL NO. OF LOCATIONS</v>
          </cell>
          <cell r="B42">
            <v>0</v>
          </cell>
          <cell r="C42">
            <v>1</v>
          </cell>
        </row>
        <row r="43">
          <cell r="C43">
            <v>1</v>
          </cell>
        </row>
        <row r="44">
          <cell r="A44" t="str">
            <v>SNO</v>
          </cell>
          <cell r="B44" t="str">
            <v>PARTICULARS</v>
          </cell>
          <cell r="C44" t="str">
            <v>Quantity</v>
          </cell>
          <cell r="D44" t="str">
            <v>EX-W Rate</v>
          </cell>
          <cell r="E44" t="str">
            <v>EX-W Amount</v>
          </cell>
          <cell r="F44" t="str">
            <v>Other Rate</v>
          </cell>
          <cell r="G44" t="str">
            <v>Other Amount</v>
          </cell>
          <cell r="H44" t="str">
            <v>Total Rate</v>
          </cell>
          <cell r="I44" t="str">
            <v>Total Amount</v>
          </cell>
        </row>
        <row r="45">
          <cell r="A45" t="str">
            <v>SNO</v>
          </cell>
          <cell r="B45" t="str">
            <v>PARTICULARS</v>
          </cell>
          <cell r="C45" t="str">
            <v>Quantity</v>
          </cell>
          <cell r="D45" t="str">
            <v>EX-W Rate</v>
          </cell>
          <cell r="E45" t="str">
            <v>EX-W Amount</v>
          </cell>
          <cell r="F45" t="str">
            <v>Other Rate</v>
          </cell>
          <cell r="G45" t="str">
            <v>Other Amount</v>
          </cell>
          <cell r="H45" t="str">
            <v>Total Rate</v>
          </cell>
          <cell r="I45" t="str">
            <v>Total Amount</v>
          </cell>
        </row>
        <row r="46">
          <cell r="A46" t="str">
            <v>(A)</v>
          </cell>
          <cell r="B46" t="str">
            <v>220KV EQUIPMENTS</v>
          </cell>
        </row>
        <row r="47">
          <cell r="A47" t="str">
            <v>(A)</v>
          </cell>
          <cell r="B47" t="str">
            <v>220KV EQUIPMENTS</v>
          </cell>
        </row>
        <row r="48">
          <cell r="A48">
            <v>1</v>
          </cell>
          <cell r="B48" t="str">
            <v>Circuit Breaker</v>
          </cell>
          <cell r="C48">
            <v>0</v>
          </cell>
          <cell r="D48">
            <v>13.429399999999999</v>
          </cell>
          <cell r="E48">
            <v>0</v>
          </cell>
          <cell r="F48">
            <v>1.0102</v>
          </cell>
          <cell r="G48">
            <v>0</v>
          </cell>
          <cell r="H48">
            <v>14.439599999999999</v>
          </cell>
          <cell r="I48">
            <v>0</v>
          </cell>
        </row>
        <row r="49">
          <cell r="A49">
            <v>2</v>
          </cell>
          <cell r="B49" t="str">
            <v>Current Transformer</v>
          </cell>
          <cell r="C49">
            <v>0</v>
          </cell>
          <cell r="D49">
            <v>1.3</v>
          </cell>
          <cell r="E49">
            <v>0</v>
          </cell>
          <cell r="F49">
            <v>9.1999999999999998E-2</v>
          </cell>
          <cell r="G49">
            <v>0</v>
          </cell>
          <cell r="H49">
            <v>1.3920000000000001</v>
          </cell>
          <cell r="I49">
            <v>0</v>
          </cell>
        </row>
        <row r="50">
          <cell r="A50">
            <v>3</v>
          </cell>
          <cell r="B50" t="str">
            <v>Isolator (with E/S)</v>
          </cell>
          <cell r="C50">
            <v>0</v>
          </cell>
          <cell r="D50">
            <v>0.50570000000000004</v>
          </cell>
          <cell r="E50">
            <v>0</v>
          </cell>
          <cell r="F50">
            <v>3.2899999999999999E-2</v>
          </cell>
          <cell r="G50">
            <v>0</v>
          </cell>
          <cell r="H50">
            <v>0.53860000000000008</v>
          </cell>
          <cell r="I50">
            <v>0</v>
          </cell>
        </row>
        <row r="51">
          <cell r="A51">
            <v>4</v>
          </cell>
          <cell r="B51" t="str">
            <v>Isolator (without E/S)</v>
          </cell>
          <cell r="C51">
            <v>0</v>
          </cell>
          <cell r="D51">
            <v>0.50570000000000004</v>
          </cell>
          <cell r="E51">
            <v>0</v>
          </cell>
          <cell r="F51">
            <v>3.2899999999999999E-2</v>
          </cell>
          <cell r="G51">
            <v>0</v>
          </cell>
          <cell r="H51">
            <v>0.53860000000000008</v>
          </cell>
          <cell r="I51">
            <v>0</v>
          </cell>
        </row>
        <row r="52">
          <cell r="A52">
            <v>5</v>
          </cell>
          <cell r="B52" t="str">
            <v>LA</v>
          </cell>
          <cell r="C52">
            <v>0</v>
          </cell>
          <cell r="D52">
            <v>0.4234</v>
          </cell>
          <cell r="E52">
            <v>0</v>
          </cell>
          <cell r="F52">
            <v>2.6100000000000002E-2</v>
          </cell>
          <cell r="G52">
            <v>0</v>
          </cell>
          <cell r="H52">
            <v>0.44950000000000001</v>
          </cell>
          <cell r="I52">
            <v>0</v>
          </cell>
        </row>
        <row r="53">
          <cell r="A53">
            <v>6</v>
          </cell>
          <cell r="B53" t="str">
            <v>PI / Solid Core Insulators</v>
          </cell>
          <cell r="C53">
            <v>0</v>
          </cell>
          <cell r="D53">
            <v>0.14399999999999999</v>
          </cell>
          <cell r="E53">
            <v>0</v>
          </cell>
          <cell r="F53">
            <v>9.7999999999999997E-3</v>
          </cell>
          <cell r="G53">
            <v>0</v>
          </cell>
          <cell r="H53">
            <v>0.15379999999999999</v>
          </cell>
          <cell r="I53">
            <v>0</v>
          </cell>
        </row>
        <row r="54">
          <cell r="A54">
            <v>7</v>
          </cell>
          <cell r="B54" t="str">
            <v>C&amp;R Panel(For feeder)</v>
          </cell>
          <cell r="C54">
            <v>0</v>
          </cell>
          <cell r="D54">
            <v>4.5674999999999999</v>
          </cell>
          <cell r="E54">
            <v>0</v>
          </cell>
          <cell r="F54">
            <v>9.1399999999999995E-2</v>
          </cell>
          <cell r="G54">
            <v>0</v>
          </cell>
          <cell r="H54">
            <v>4.6589</v>
          </cell>
          <cell r="I54">
            <v>0</v>
          </cell>
        </row>
        <row r="55">
          <cell r="A55">
            <v>8</v>
          </cell>
          <cell r="B55" t="str">
            <v>C&amp;R Panel (for transformer)</v>
          </cell>
          <cell r="C55">
            <v>0</v>
          </cell>
          <cell r="D55">
            <v>4.5674999999999999</v>
          </cell>
          <cell r="E55">
            <v>0</v>
          </cell>
          <cell r="F55">
            <v>9.1399999999999995E-2</v>
          </cell>
          <cell r="G55">
            <v>0</v>
          </cell>
          <cell r="H55">
            <v>4.6589</v>
          </cell>
          <cell r="I55">
            <v>0</v>
          </cell>
        </row>
        <row r="56">
          <cell r="A56">
            <v>9</v>
          </cell>
          <cell r="B56" t="str">
            <v>C&amp;R Panel (Bus coup./Bus tie)</v>
          </cell>
          <cell r="C56">
            <v>0</v>
          </cell>
          <cell r="D56">
            <v>4.5674999999999999</v>
          </cell>
          <cell r="E56">
            <v>0</v>
          </cell>
          <cell r="F56">
            <v>9.1399999999999995E-2</v>
          </cell>
          <cell r="G56">
            <v>0</v>
          </cell>
          <cell r="H56">
            <v>4.6589</v>
          </cell>
          <cell r="I56">
            <v>0</v>
          </cell>
        </row>
        <row r="57">
          <cell r="A57">
            <v>10</v>
          </cell>
          <cell r="B57" t="str">
            <v>Synchroscope</v>
          </cell>
          <cell r="C57">
            <v>0</v>
          </cell>
          <cell r="D57">
            <v>0</v>
          </cell>
          <cell r="E57">
            <v>0</v>
          </cell>
          <cell r="F57">
            <v>1.5</v>
          </cell>
          <cell r="G57">
            <v>0</v>
          </cell>
          <cell r="H57">
            <v>1.5</v>
          </cell>
          <cell r="I57">
            <v>0</v>
          </cell>
        </row>
        <row r="58">
          <cell r="A58">
            <v>11</v>
          </cell>
          <cell r="B58" t="str">
            <v>PT</v>
          </cell>
          <cell r="C58">
            <v>0</v>
          </cell>
          <cell r="D58">
            <v>1.5</v>
          </cell>
          <cell r="E58">
            <v>0</v>
          </cell>
          <cell r="F58">
            <v>0.1</v>
          </cell>
          <cell r="G58">
            <v>0</v>
          </cell>
          <cell r="H58">
            <v>1.6</v>
          </cell>
          <cell r="I58">
            <v>0</v>
          </cell>
        </row>
        <row r="59">
          <cell r="A59">
            <v>12</v>
          </cell>
          <cell r="B59" t="str">
            <v>Suspension/Tension String with H/W</v>
          </cell>
          <cell r="C59">
            <v>0</v>
          </cell>
          <cell r="D59">
            <v>6.0785000000000006E-2</v>
          </cell>
          <cell r="E59">
            <v>0</v>
          </cell>
          <cell r="F59">
            <v>6.0000000000000001E-3</v>
          </cell>
          <cell r="G59">
            <v>0</v>
          </cell>
          <cell r="H59">
            <v>6.6785000000000011E-2</v>
          </cell>
          <cell r="I59">
            <v>0</v>
          </cell>
        </row>
        <row r="60">
          <cell r="A60">
            <v>13</v>
          </cell>
          <cell r="B60" t="str">
            <v>Double Tension String with H/W</v>
          </cell>
          <cell r="C60">
            <v>0</v>
          </cell>
          <cell r="D60">
            <v>0.11468500000000001</v>
          </cell>
          <cell r="E60">
            <v>0</v>
          </cell>
          <cell r="F60">
            <v>1.1599999999999999E-2</v>
          </cell>
          <cell r="G60">
            <v>0</v>
          </cell>
          <cell r="H60">
            <v>0.12628500000000001</v>
          </cell>
          <cell r="I60">
            <v>0</v>
          </cell>
        </row>
        <row r="61">
          <cell r="A61">
            <v>13</v>
          </cell>
          <cell r="B61" t="str">
            <v>Double Tension String with H/W</v>
          </cell>
          <cell r="C61">
            <v>0</v>
          </cell>
          <cell r="D61">
            <v>0.114685</v>
          </cell>
          <cell r="E61">
            <v>0</v>
          </cell>
          <cell r="F61">
            <v>1.1599999999999999E-2</v>
          </cell>
          <cell r="G61">
            <v>0</v>
          </cell>
          <cell r="H61">
            <v>0.12628500000000001</v>
          </cell>
          <cell r="I61">
            <v>0</v>
          </cell>
        </row>
        <row r="62">
          <cell r="B62" t="str">
            <v>SUB TOTAL (A)</v>
          </cell>
          <cell r="C62" t="str">
            <v/>
          </cell>
          <cell r="D62">
            <v>0</v>
          </cell>
          <cell r="E62">
            <v>0</v>
          </cell>
          <cell r="F62">
            <v>0</v>
          </cell>
          <cell r="G62">
            <v>0</v>
          </cell>
          <cell r="H62">
            <v>0</v>
          </cell>
          <cell r="I62">
            <v>0</v>
          </cell>
        </row>
        <row r="63">
          <cell r="I63">
            <v>0</v>
          </cell>
        </row>
        <row r="64">
          <cell r="A64" t="str">
            <v>(B)</v>
          </cell>
          <cell r="B64" t="str">
            <v>132KV EQUIPMENTS</v>
          </cell>
        </row>
        <row r="65">
          <cell r="A65" t="str">
            <v>(B)</v>
          </cell>
          <cell r="B65" t="str">
            <v>132KV EQUIPMENTS</v>
          </cell>
        </row>
        <row r="66">
          <cell r="A66">
            <v>1</v>
          </cell>
          <cell r="B66" t="str">
            <v>Circuit Breaker</v>
          </cell>
          <cell r="C66">
            <v>1</v>
          </cell>
          <cell r="D66">
            <v>6.4887000000000015</v>
          </cell>
          <cell r="E66">
            <v>6.4887000000000015</v>
          </cell>
          <cell r="F66">
            <v>0.57534999999999992</v>
          </cell>
          <cell r="G66">
            <v>0.57534999999999992</v>
          </cell>
          <cell r="H66">
            <v>7.0640500000000017</v>
          </cell>
          <cell r="I66">
            <v>7.0640500000000017</v>
          </cell>
        </row>
        <row r="67">
          <cell r="A67">
            <v>2</v>
          </cell>
          <cell r="B67" t="str">
            <v>CT</v>
          </cell>
          <cell r="C67">
            <v>3</v>
          </cell>
          <cell r="D67">
            <v>0.6766871508379888</v>
          </cell>
          <cell r="E67">
            <v>2.0300614525139666</v>
          </cell>
          <cell r="F67">
            <v>4.9566480446927373E-2</v>
          </cell>
          <cell r="G67">
            <v>0.14869944134078211</v>
          </cell>
          <cell r="H67">
            <v>0.72625363128491616</v>
          </cell>
          <cell r="I67">
            <v>2.1787608938547489</v>
          </cell>
        </row>
        <row r="68">
          <cell r="A68">
            <v>3</v>
          </cell>
          <cell r="B68" t="str">
            <v xml:space="preserve">Isolator  with E/S </v>
          </cell>
          <cell r="C68">
            <v>0</v>
          </cell>
          <cell r="D68">
            <v>0.32090000000000002</v>
          </cell>
          <cell r="E68">
            <v>0</v>
          </cell>
          <cell r="F68">
            <v>2.4400000000000002E-2</v>
          </cell>
          <cell r="G68">
            <v>0</v>
          </cell>
          <cell r="H68">
            <v>0.3453</v>
          </cell>
          <cell r="I68">
            <v>0</v>
          </cell>
        </row>
        <row r="69">
          <cell r="A69">
            <v>4</v>
          </cell>
          <cell r="B69" t="str">
            <v>Isolator without E/S</v>
          </cell>
          <cell r="C69">
            <v>3</v>
          </cell>
          <cell r="D69">
            <v>0.32090000000000002</v>
          </cell>
          <cell r="E69">
            <v>0.96270000000000011</v>
          </cell>
          <cell r="F69">
            <v>2.4400000000000002E-2</v>
          </cell>
          <cell r="G69">
            <v>7.3200000000000001E-2</v>
          </cell>
          <cell r="H69">
            <v>0.3453</v>
          </cell>
          <cell r="I69">
            <v>1.0359</v>
          </cell>
        </row>
        <row r="70">
          <cell r="A70">
            <v>5</v>
          </cell>
          <cell r="B70" t="str">
            <v>PT</v>
          </cell>
          <cell r="C70">
            <v>0</v>
          </cell>
          <cell r="D70">
            <v>0.65</v>
          </cell>
          <cell r="E70">
            <v>0</v>
          </cell>
          <cell r="F70">
            <v>5.6000000000000001E-2</v>
          </cell>
          <cell r="G70">
            <v>0</v>
          </cell>
          <cell r="H70">
            <v>0.70600000000000007</v>
          </cell>
          <cell r="I70">
            <v>0</v>
          </cell>
        </row>
        <row r="71">
          <cell r="A71">
            <v>6</v>
          </cell>
          <cell r="B71" t="str">
            <v>LA</v>
          </cell>
          <cell r="C71">
            <v>3</v>
          </cell>
          <cell r="D71">
            <v>0.2258</v>
          </cell>
          <cell r="E71">
            <v>0.6774</v>
          </cell>
          <cell r="F71">
            <v>1.4200000000000001E-2</v>
          </cell>
          <cell r="G71">
            <v>4.2599999999999999E-2</v>
          </cell>
          <cell r="H71">
            <v>0.24</v>
          </cell>
          <cell r="I71">
            <v>0.72</v>
          </cell>
        </row>
        <row r="72">
          <cell r="A72">
            <v>7</v>
          </cell>
          <cell r="B72" t="str">
            <v>C&amp;R Panel (for 220/132KV Xmer)</v>
          </cell>
          <cell r="C72">
            <v>0</v>
          </cell>
          <cell r="D72">
            <v>4.9398999999999997</v>
          </cell>
          <cell r="E72">
            <v>0</v>
          </cell>
          <cell r="F72">
            <v>0.32175000000000004</v>
          </cell>
          <cell r="G72">
            <v>0</v>
          </cell>
          <cell r="H72">
            <v>5.2616499999999995</v>
          </cell>
          <cell r="I72">
            <v>0</v>
          </cell>
        </row>
        <row r="73">
          <cell r="A73">
            <v>8</v>
          </cell>
          <cell r="B73" t="str">
            <v>C&amp;R Panel (for 132/33KV Xmer)</v>
          </cell>
          <cell r="C73">
            <v>1</v>
          </cell>
          <cell r="D73">
            <v>4.9398999999999997</v>
          </cell>
          <cell r="E73">
            <v>4.9398999999999997</v>
          </cell>
          <cell r="F73">
            <v>0.32175000000000004</v>
          </cell>
          <cell r="G73">
            <v>0.32175000000000004</v>
          </cell>
          <cell r="H73">
            <v>5.2616499999999995</v>
          </cell>
          <cell r="I73">
            <v>5.2616499999999995</v>
          </cell>
        </row>
        <row r="74">
          <cell r="A74">
            <v>9</v>
          </cell>
          <cell r="B74" t="str">
            <v>C&amp;R Panel (for Feeder)</v>
          </cell>
          <cell r="C74">
            <v>0</v>
          </cell>
          <cell r="D74">
            <v>4.9398999999999997</v>
          </cell>
          <cell r="E74">
            <v>0</v>
          </cell>
          <cell r="F74">
            <v>0.32175000000000004</v>
          </cell>
          <cell r="G74">
            <v>0</v>
          </cell>
          <cell r="H74">
            <v>5.2616499999999995</v>
          </cell>
          <cell r="I74">
            <v>0</v>
          </cell>
        </row>
        <row r="75">
          <cell r="A75">
            <v>10</v>
          </cell>
          <cell r="B75" t="str">
            <v>C&amp;R Panel (for Bus coupler)</v>
          </cell>
          <cell r="C75">
            <v>0</v>
          </cell>
          <cell r="D75">
            <v>4.9398999999999997</v>
          </cell>
          <cell r="E75">
            <v>0</v>
          </cell>
          <cell r="F75">
            <v>0.32175000000000004</v>
          </cell>
          <cell r="G75">
            <v>0</v>
          </cell>
          <cell r="H75">
            <v>5.2616499999999995</v>
          </cell>
          <cell r="I75">
            <v>0</v>
          </cell>
        </row>
        <row r="76">
          <cell r="A76">
            <v>11</v>
          </cell>
          <cell r="B76" t="str">
            <v>PI/Solid Core Insulators</v>
          </cell>
          <cell r="C76">
            <v>36</v>
          </cell>
          <cell r="D76">
            <v>7.2499999999999995E-2</v>
          </cell>
          <cell r="E76">
            <v>2.61</v>
          </cell>
          <cell r="F76">
            <v>1.4E-2</v>
          </cell>
          <cell r="G76">
            <v>0.504</v>
          </cell>
          <cell r="H76">
            <v>8.6499999999999994E-2</v>
          </cell>
          <cell r="I76">
            <v>3.1139999999999999</v>
          </cell>
        </row>
        <row r="77">
          <cell r="A77">
            <v>12</v>
          </cell>
          <cell r="B77" t="str">
            <v>Suspension &amp; Tension String with H/W</v>
          </cell>
          <cell r="C77">
            <v>20</v>
          </cell>
          <cell r="D77">
            <v>3.6319999999999998E-2</v>
          </cell>
          <cell r="E77">
            <v>0.72639999999999993</v>
          </cell>
          <cell r="F77">
            <v>3.9924999999999995E-3</v>
          </cell>
          <cell r="G77">
            <v>7.984999999999999E-2</v>
          </cell>
          <cell r="H77">
            <v>4.0312500000000001E-2</v>
          </cell>
          <cell r="I77">
            <v>0.80624999999999991</v>
          </cell>
        </row>
        <row r="78">
          <cell r="A78">
            <v>13</v>
          </cell>
          <cell r="B78" t="str">
            <v>Double Tension String with H/W</v>
          </cell>
          <cell r="C78">
            <v>8</v>
          </cell>
          <cell r="D78">
            <v>5.9319999999999998E-2</v>
          </cell>
          <cell r="E78">
            <v>0.47455999999999998</v>
          </cell>
          <cell r="F78">
            <v>6.9924999999999987E-3</v>
          </cell>
          <cell r="G78">
            <v>5.593999999999999E-2</v>
          </cell>
          <cell r="H78">
            <v>6.6312499999999996E-2</v>
          </cell>
          <cell r="I78">
            <v>0.53049999999999997</v>
          </cell>
        </row>
        <row r="79">
          <cell r="A79">
            <v>13</v>
          </cell>
          <cell r="B79" t="str">
            <v>Double Tension String with H/W</v>
          </cell>
          <cell r="C79">
            <v>8</v>
          </cell>
          <cell r="D79">
            <v>5.9319999999999998E-2</v>
          </cell>
          <cell r="E79">
            <v>0.47455999999999998</v>
          </cell>
          <cell r="F79">
            <v>6.992E-3</v>
          </cell>
          <cell r="G79">
            <v>5.5939999999999997E-2</v>
          </cell>
          <cell r="H79">
            <v>6.6311999999999996E-2</v>
          </cell>
          <cell r="I79">
            <v>0.53049999999999997</v>
          </cell>
        </row>
        <row r="80">
          <cell r="B80" t="str">
            <v>SUB TOTAL (B)</v>
          </cell>
          <cell r="C80">
            <v>0</v>
          </cell>
          <cell r="D80">
            <v>0</v>
          </cell>
          <cell r="E80">
            <v>18.909721452513967</v>
          </cell>
          <cell r="F80">
            <v>0</v>
          </cell>
          <cell r="G80">
            <v>1.801389441340782</v>
          </cell>
          <cell r="H80">
            <v>0</v>
          </cell>
          <cell r="I80">
            <v>20.711110893854752</v>
          </cell>
        </row>
        <row r="81">
          <cell r="I81">
            <v>20.711110999999999</v>
          </cell>
        </row>
        <row r="82">
          <cell r="A82" t="str">
            <v>(C)</v>
          </cell>
          <cell r="B82" t="str">
            <v>33KV EQUIPMENTS</v>
          </cell>
        </row>
        <row r="83">
          <cell r="A83" t="str">
            <v>(C)</v>
          </cell>
          <cell r="B83" t="str">
            <v>33KV EQUIPMENTS</v>
          </cell>
        </row>
        <row r="84">
          <cell r="A84">
            <v>1</v>
          </cell>
          <cell r="B84" t="str">
            <v>Circuit Breaker</v>
          </cell>
          <cell r="C84">
            <v>1</v>
          </cell>
          <cell r="D84">
            <v>2.3801000000000001</v>
          </cell>
          <cell r="E84">
            <v>2.3801000000000001</v>
          </cell>
          <cell r="F84">
            <v>0.1452</v>
          </cell>
          <cell r="G84">
            <v>0.1452</v>
          </cell>
          <cell r="H84">
            <v>2.5253000000000001</v>
          </cell>
          <cell r="I84">
            <v>2.5253000000000001</v>
          </cell>
        </row>
        <row r="85">
          <cell r="A85">
            <v>2</v>
          </cell>
          <cell r="B85" t="str">
            <v>CT</v>
          </cell>
          <cell r="C85">
            <v>3</v>
          </cell>
          <cell r="D85">
            <v>0.1192</v>
          </cell>
          <cell r="E85">
            <v>0.35760000000000003</v>
          </cell>
          <cell r="F85">
            <v>1.23E-2</v>
          </cell>
          <cell r="G85">
            <v>3.6900000000000002E-2</v>
          </cell>
          <cell r="H85">
            <v>0.13150000000000001</v>
          </cell>
          <cell r="I85">
            <v>0.39450000000000002</v>
          </cell>
        </row>
        <row r="86">
          <cell r="A86">
            <v>3</v>
          </cell>
          <cell r="B86" t="str">
            <v>LA</v>
          </cell>
          <cell r="C86">
            <v>3</v>
          </cell>
          <cell r="D86">
            <v>3.6799999999999999E-2</v>
          </cell>
          <cell r="E86">
            <v>0.1104</v>
          </cell>
          <cell r="F86">
            <v>2.3E-3</v>
          </cell>
          <cell r="G86">
            <v>6.8999999999999999E-3</v>
          </cell>
          <cell r="H86">
            <v>3.9099999999999996E-2</v>
          </cell>
          <cell r="I86">
            <v>0.1173</v>
          </cell>
        </row>
        <row r="87">
          <cell r="A87">
            <v>4</v>
          </cell>
          <cell r="B87" t="str">
            <v>Potential transformer</v>
          </cell>
          <cell r="C87">
            <v>0</v>
          </cell>
          <cell r="D87">
            <v>1.2500000000000001E-2</v>
          </cell>
          <cell r="E87">
            <v>0</v>
          </cell>
          <cell r="F87">
            <v>2E-3</v>
          </cell>
          <cell r="G87">
            <v>0</v>
          </cell>
          <cell r="H87">
            <v>1.4500000000000001E-2</v>
          </cell>
          <cell r="I87">
            <v>0</v>
          </cell>
        </row>
        <row r="88">
          <cell r="A88">
            <v>5</v>
          </cell>
          <cell r="B88" t="str">
            <v>Isolator (with E/S) with insulator</v>
          </cell>
          <cell r="C88">
            <v>0</v>
          </cell>
          <cell r="D88">
            <v>0.10929999999999999</v>
          </cell>
          <cell r="E88">
            <v>0</v>
          </cell>
          <cell r="F88">
            <v>7.4999999999999997E-3</v>
          </cell>
          <cell r="G88">
            <v>0</v>
          </cell>
          <cell r="H88">
            <v>0.11679999999999999</v>
          </cell>
          <cell r="I88">
            <v>0</v>
          </cell>
        </row>
        <row r="89">
          <cell r="A89">
            <v>6</v>
          </cell>
          <cell r="B89" t="str">
            <v>Isolator (without E/S) with insulator</v>
          </cell>
          <cell r="C89">
            <v>2</v>
          </cell>
          <cell r="D89">
            <v>0.10929999999999999</v>
          </cell>
          <cell r="E89">
            <v>0.21859999999999999</v>
          </cell>
          <cell r="F89">
            <v>7.4999999999999997E-3</v>
          </cell>
          <cell r="G89">
            <v>1.4999999999999999E-2</v>
          </cell>
          <cell r="H89">
            <v>0.11679999999999999</v>
          </cell>
          <cell r="I89">
            <v>0.23359999999999997</v>
          </cell>
        </row>
        <row r="90">
          <cell r="A90">
            <v>7</v>
          </cell>
          <cell r="B90" t="str">
            <v>C&amp;R Panel(for transformer)</v>
          </cell>
          <cell r="C90">
            <v>1</v>
          </cell>
          <cell r="D90">
            <v>1.8125</v>
          </cell>
          <cell r="E90">
            <v>1.8125</v>
          </cell>
          <cell r="F90">
            <v>9.4200000000000006E-2</v>
          </cell>
          <cell r="G90">
            <v>9.4200000000000006E-2</v>
          </cell>
          <cell r="H90">
            <v>1.9067000000000001</v>
          </cell>
          <cell r="I90">
            <v>1.9067000000000001</v>
          </cell>
        </row>
        <row r="91">
          <cell r="A91">
            <v>8</v>
          </cell>
          <cell r="B91" t="str">
            <v>C&amp;R Panel (for two feeder circuit)</v>
          </cell>
          <cell r="C91">
            <v>0</v>
          </cell>
          <cell r="D91">
            <v>1.8125</v>
          </cell>
          <cell r="E91">
            <v>0</v>
          </cell>
          <cell r="F91">
            <v>9.4200000000000006E-2</v>
          </cell>
          <cell r="G91">
            <v>0</v>
          </cell>
          <cell r="H91">
            <v>1.9067000000000001</v>
          </cell>
          <cell r="I91">
            <v>0</v>
          </cell>
        </row>
        <row r="92">
          <cell r="A92">
            <v>9</v>
          </cell>
          <cell r="B92" t="str">
            <v>Solid Core Insulators</v>
          </cell>
          <cell r="C92">
            <v>3</v>
          </cell>
          <cell r="D92">
            <v>1.2500000000000001E-2</v>
          </cell>
          <cell r="E92">
            <v>3.7500000000000006E-2</v>
          </cell>
          <cell r="F92">
            <v>2E-3</v>
          </cell>
          <cell r="G92">
            <v>6.0000000000000001E-3</v>
          </cell>
          <cell r="H92">
            <v>1.4500000000000001E-2</v>
          </cell>
          <cell r="I92">
            <v>4.3500000000000004E-2</v>
          </cell>
        </row>
        <row r="93">
          <cell r="A93">
            <v>10</v>
          </cell>
          <cell r="B93" t="str">
            <v>Suspension/Tension String with H/W</v>
          </cell>
          <cell r="C93">
            <v>12</v>
          </cell>
          <cell r="D93">
            <v>5.1900000000000002E-3</v>
          </cell>
          <cell r="E93">
            <v>4.1520000000000001E-2</v>
          </cell>
          <cell r="F93">
            <v>2.4000000000000002E-3</v>
          </cell>
          <cell r="G93">
            <v>1.9200000000000002E-2</v>
          </cell>
          <cell r="H93">
            <v>7.5900000000000004E-3</v>
          </cell>
          <cell r="I93">
            <v>6.0720000000000003E-2</v>
          </cell>
        </row>
        <row r="94">
          <cell r="A94">
            <v>11</v>
          </cell>
          <cell r="B94" t="str">
            <v>Double Tension String with H/W</v>
          </cell>
          <cell r="C94">
            <v>8</v>
          </cell>
          <cell r="D94">
            <v>1.038E-2</v>
          </cell>
          <cell r="E94">
            <v>0.12456</v>
          </cell>
          <cell r="F94">
            <v>4.5999999999999999E-3</v>
          </cell>
          <cell r="G94">
            <v>5.5199999999999999E-2</v>
          </cell>
          <cell r="H94">
            <v>1.498E-2</v>
          </cell>
          <cell r="I94">
            <v>0.17976</v>
          </cell>
        </row>
        <row r="95">
          <cell r="A95">
            <v>11</v>
          </cell>
          <cell r="B95" t="str">
            <v>Double Tension String with H/W</v>
          </cell>
          <cell r="C95">
            <v>8</v>
          </cell>
          <cell r="D95">
            <v>1.038E-2</v>
          </cell>
          <cell r="E95">
            <v>0.12456</v>
          </cell>
          <cell r="F95">
            <v>4.5999999999999999E-3</v>
          </cell>
          <cell r="G95">
            <v>5.5199999999999999E-2</v>
          </cell>
          <cell r="H95">
            <v>1.498E-2</v>
          </cell>
          <cell r="I95">
            <v>0.17976</v>
          </cell>
        </row>
        <row r="96">
          <cell r="B96" t="str">
            <v>SUB TOTAL (C)</v>
          </cell>
          <cell r="C96">
            <v>0</v>
          </cell>
          <cell r="D96">
            <v>0</v>
          </cell>
          <cell r="E96">
            <v>5.0827799999999996</v>
          </cell>
          <cell r="F96">
            <v>0</v>
          </cell>
          <cell r="G96">
            <v>0.37859999999999994</v>
          </cell>
          <cell r="H96">
            <v>0</v>
          </cell>
          <cell r="I96">
            <v>5.4613800000000001</v>
          </cell>
        </row>
        <row r="97">
          <cell r="I97">
            <v>5.4613800000000001</v>
          </cell>
        </row>
        <row r="98">
          <cell r="A98" t="str">
            <v>(D)</v>
          </cell>
          <cell r="B98" t="str">
            <v>TRANSFORMER &amp; ASSOCIATED EQUIP.</v>
          </cell>
        </row>
        <row r="99">
          <cell r="A99" t="str">
            <v>(D)</v>
          </cell>
          <cell r="B99" t="str">
            <v>TRANSFORMER &amp; ASSOCIATED EQUIP.</v>
          </cell>
        </row>
        <row r="100">
          <cell r="A100">
            <v>1</v>
          </cell>
          <cell r="B100" t="str">
            <v>160MVA 220/132KV Xmer(with oil and associated eqip.)</v>
          </cell>
          <cell r="C100">
            <v>0</v>
          </cell>
          <cell r="D100">
            <v>307.5</v>
          </cell>
          <cell r="E100">
            <v>0</v>
          </cell>
          <cell r="F100">
            <v>12.34</v>
          </cell>
          <cell r="G100">
            <v>0</v>
          </cell>
          <cell r="H100">
            <v>319.83999999999997</v>
          </cell>
          <cell r="I100">
            <v>0</v>
          </cell>
        </row>
        <row r="101">
          <cell r="A101">
            <v>2</v>
          </cell>
          <cell r="B101" t="str">
            <v>40MVA 132/33KV Xmer (with oil and associated equip.)</v>
          </cell>
          <cell r="C101">
            <v>1</v>
          </cell>
          <cell r="D101">
            <v>124.35869344262296</v>
          </cell>
          <cell r="E101">
            <v>124.35869344262296</v>
          </cell>
          <cell r="F101">
            <v>8.5145573770491794</v>
          </cell>
          <cell r="G101">
            <v>8.5145573770491794</v>
          </cell>
          <cell r="H101">
            <v>132.87325081967214</v>
          </cell>
          <cell r="I101">
            <v>132.87325081967214</v>
          </cell>
        </row>
        <row r="102">
          <cell r="A102">
            <v>3</v>
          </cell>
          <cell r="B102" t="str">
            <v>Oil filteration Machine(500 Gl.per Hr.)</v>
          </cell>
          <cell r="C102">
            <v>1</v>
          </cell>
          <cell r="D102">
            <v>2.2738</v>
          </cell>
          <cell r="E102">
            <v>2.2738</v>
          </cell>
          <cell r="F102">
            <v>0.30199999999999999</v>
          </cell>
          <cell r="G102">
            <v>0.30199999999999999</v>
          </cell>
          <cell r="H102">
            <v>2.5758000000000001</v>
          </cell>
          <cell r="I102">
            <v>2.5758000000000001</v>
          </cell>
        </row>
        <row r="103">
          <cell r="A103">
            <v>4</v>
          </cell>
          <cell r="B103" t="str">
            <v>Oil Storage Tank (15/20 KL)</v>
          </cell>
          <cell r="C103">
            <v>0</v>
          </cell>
          <cell r="D103">
            <v>0</v>
          </cell>
          <cell r="E103">
            <v>0</v>
          </cell>
          <cell r="F103">
            <v>2</v>
          </cell>
          <cell r="G103">
            <v>0</v>
          </cell>
          <cell r="H103">
            <v>2</v>
          </cell>
          <cell r="I103">
            <v>0</v>
          </cell>
        </row>
        <row r="104">
          <cell r="A104">
            <v>4</v>
          </cell>
          <cell r="B104" t="str">
            <v>Oil Storage Tank (15/20 KL)</v>
          </cell>
          <cell r="C104">
            <v>0</v>
          </cell>
          <cell r="D104">
            <v>0</v>
          </cell>
          <cell r="E104">
            <v>0</v>
          </cell>
          <cell r="F104">
            <v>2</v>
          </cell>
          <cell r="G104">
            <v>0</v>
          </cell>
          <cell r="H104">
            <v>2</v>
          </cell>
          <cell r="I104">
            <v>0</v>
          </cell>
        </row>
        <row r="105">
          <cell r="B105" t="str">
            <v>SUB TOTAL (D)</v>
          </cell>
          <cell r="C105">
            <v>0</v>
          </cell>
          <cell r="D105">
            <v>0</v>
          </cell>
          <cell r="E105">
            <v>126.63249344262296</v>
          </cell>
          <cell r="F105">
            <v>0</v>
          </cell>
          <cell r="G105">
            <v>8.816557377049179</v>
          </cell>
          <cell r="H105">
            <v>0</v>
          </cell>
          <cell r="I105">
            <v>135.44905081967212</v>
          </cell>
        </row>
        <row r="106">
          <cell r="I106">
            <v>135.449051</v>
          </cell>
        </row>
        <row r="107">
          <cell r="A107" t="str">
            <v>(E)</v>
          </cell>
          <cell r="B107" t="str">
            <v xml:space="preserve">220KV &amp;132KV Carrier Comm.Equip.including provision for </v>
          </cell>
        </row>
        <row r="108">
          <cell r="B108" t="str">
            <v>telemetering etc.&amp; sending s/ss reqmnt</v>
          </cell>
        </row>
        <row r="109">
          <cell r="B109" t="str">
            <v>telemetering etc.&amp; sending s/ss reqmnt</v>
          </cell>
        </row>
        <row r="110">
          <cell r="A110">
            <v>1</v>
          </cell>
          <cell r="B110" t="str">
            <v>Carrier cabinet</v>
          </cell>
          <cell r="C110">
            <v>0</v>
          </cell>
          <cell r="D110">
            <v>3.5</v>
          </cell>
          <cell r="E110">
            <v>0</v>
          </cell>
          <cell r="F110">
            <v>3.5709999999999999E-2</v>
          </cell>
          <cell r="G110">
            <v>0</v>
          </cell>
          <cell r="H110">
            <v>3.5357099999999999</v>
          </cell>
          <cell r="I110">
            <v>0</v>
          </cell>
        </row>
        <row r="111">
          <cell r="A111">
            <v>2</v>
          </cell>
          <cell r="B111" t="str">
            <v>Coupling Devices (LMU)</v>
          </cell>
          <cell r="C111">
            <v>0</v>
          </cell>
          <cell r="D111">
            <v>0.8</v>
          </cell>
          <cell r="E111">
            <v>0</v>
          </cell>
          <cell r="F111">
            <v>0</v>
          </cell>
          <cell r="G111">
            <v>0</v>
          </cell>
          <cell r="H111">
            <v>0.8</v>
          </cell>
          <cell r="I111">
            <v>0</v>
          </cell>
        </row>
        <row r="112">
          <cell r="A112">
            <v>3</v>
          </cell>
          <cell r="B112" t="str">
            <v>Protection coupler</v>
          </cell>
          <cell r="C112">
            <v>0</v>
          </cell>
          <cell r="D112">
            <v>1.7</v>
          </cell>
          <cell r="E112">
            <v>0</v>
          </cell>
          <cell r="F112">
            <v>0</v>
          </cell>
          <cell r="G112">
            <v>0</v>
          </cell>
          <cell r="H112">
            <v>1.7</v>
          </cell>
          <cell r="I112">
            <v>0</v>
          </cell>
        </row>
        <row r="113">
          <cell r="A113">
            <v>4</v>
          </cell>
          <cell r="B113" t="str">
            <v>EPAX</v>
          </cell>
          <cell r="C113">
            <v>0</v>
          </cell>
          <cell r="D113">
            <v>2.5</v>
          </cell>
          <cell r="E113">
            <v>0</v>
          </cell>
          <cell r="F113">
            <v>0</v>
          </cell>
          <cell r="G113">
            <v>0</v>
          </cell>
          <cell r="H113">
            <v>2.5</v>
          </cell>
          <cell r="I113">
            <v>0</v>
          </cell>
        </row>
        <row r="114">
          <cell r="A114">
            <v>5</v>
          </cell>
          <cell r="B114" t="str">
            <v>Telephone Sets</v>
          </cell>
          <cell r="C114">
            <v>0</v>
          </cell>
          <cell r="D114">
            <v>0.01</v>
          </cell>
          <cell r="E114">
            <v>0</v>
          </cell>
          <cell r="F114">
            <v>0</v>
          </cell>
          <cell r="G114">
            <v>0</v>
          </cell>
          <cell r="H114">
            <v>0.01</v>
          </cell>
          <cell r="I114">
            <v>0</v>
          </cell>
        </row>
        <row r="115">
          <cell r="A115">
            <v>6</v>
          </cell>
          <cell r="B115" t="str">
            <v>Coxial Cable (KM)</v>
          </cell>
          <cell r="C115">
            <v>0</v>
          </cell>
          <cell r="D115">
            <v>0.8</v>
          </cell>
          <cell r="E115">
            <v>0</v>
          </cell>
          <cell r="F115">
            <v>0</v>
          </cell>
          <cell r="G115">
            <v>0</v>
          </cell>
          <cell r="H115">
            <v>0.8</v>
          </cell>
          <cell r="I115">
            <v>0</v>
          </cell>
        </row>
        <row r="116">
          <cell r="A116">
            <v>7</v>
          </cell>
          <cell r="B116" t="str">
            <v>Telephone Cable</v>
          </cell>
          <cell r="C116">
            <v>0</v>
          </cell>
          <cell r="D116">
            <v>0.25</v>
          </cell>
          <cell r="E116">
            <v>0</v>
          </cell>
          <cell r="F116">
            <v>0</v>
          </cell>
          <cell r="G116">
            <v>0</v>
          </cell>
          <cell r="H116">
            <v>0.25</v>
          </cell>
          <cell r="I116">
            <v>0</v>
          </cell>
        </row>
        <row r="117">
          <cell r="A117">
            <v>8</v>
          </cell>
          <cell r="B117" t="str">
            <v>220kV Wave Trap</v>
          </cell>
          <cell r="C117">
            <v>0</v>
          </cell>
          <cell r="D117">
            <v>1.5</v>
          </cell>
          <cell r="E117">
            <v>0</v>
          </cell>
          <cell r="F117">
            <v>0</v>
          </cell>
          <cell r="G117">
            <v>0</v>
          </cell>
          <cell r="H117">
            <v>1.5</v>
          </cell>
          <cell r="I117">
            <v>0</v>
          </cell>
        </row>
        <row r="118">
          <cell r="A118">
            <v>9</v>
          </cell>
          <cell r="B118" t="str">
            <v>132kV Wave Trap</v>
          </cell>
          <cell r="C118">
            <v>0</v>
          </cell>
          <cell r="D118">
            <v>1</v>
          </cell>
          <cell r="E118">
            <v>0</v>
          </cell>
          <cell r="F118">
            <v>0</v>
          </cell>
          <cell r="G118">
            <v>0</v>
          </cell>
          <cell r="H118">
            <v>1</v>
          </cell>
          <cell r="I118">
            <v>0</v>
          </cell>
        </row>
        <row r="119">
          <cell r="A119">
            <v>10</v>
          </cell>
          <cell r="B119" t="str">
            <v>220kV CVT</v>
          </cell>
          <cell r="C119">
            <v>0</v>
          </cell>
          <cell r="D119">
            <v>2.5</v>
          </cell>
          <cell r="E119">
            <v>0</v>
          </cell>
          <cell r="F119">
            <v>0</v>
          </cell>
          <cell r="G119">
            <v>0</v>
          </cell>
          <cell r="H119">
            <v>2.5</v>
          </cell>
          <cell r="I119">
            <v>0</v>
          </cell>
        </row>
        <row r="120">
          <cell r="A120">
            <v>11</v>
          </cell>
          <cell r="B120" t="str">
            <v>132kV Coupling Capacitors</v>
          </cell>
          <cell r="C120">
            <v>0</v>
          </cell>
          <cell r="D120">
            <v>1</v>
          </cell>
          <cell r="E120">
            <v>0</v>
          </cell>
          <cell r="F120">
            <v>0</v>
          </cell>
          <cell r="G120">
            <v>0</v>
          </cell>
          <cell r="H120">
            <v>1</v>
          </cell>
          <cell r="I120">
            <v>0</v>
          </cell>
        </row>
        <row r="121">
          <cell r="A121">
            <v>11</v>
          </cell>
          <cell r="B121" t="str">
            <v>132kV Coupling Capacitors</v>
          </cell>
          <cell r="C121">
            <v>0</v>
          </cell>
          <cell r="D121">
            <v>1</v>
          </cell>
          <cell r="E121">
            <v>0</v>
          </cell>
          <cell r="F121">
            <v>0</v>
          </cell>
          <cell r="G121">
            <v>0</v>
          </cell>
          <cell r="H121">
            <v>1</v>
          </cell>
          <cell r="I121">
            <v>0</v>
          </cell>
        </row>
        <row r="122">
          <cell r="B122" t="str">
            <v>SUB TOTAL (E)</v>
          </cell>
          <cell r="C122">
            <v>0</v>
          </cell>
          <cell r="D122">
            <v>0</v>
          </cell>
          <cell r="E122">
            <v>0</v>
          </cell>
          <cell r="F122">
            <v>0</v>
          </cell>
          <cell r="G122">
            <v>0</v>
          </cell>
          <cell r="H122">
            <v>0</v>
          </cell>
          <cell r="I122">
            <v>0</v>
          </cell>
        </row>
        <row r="123">
          <cell r="I123">
            <v>0</v>
          </cell>
        </row>
        <row r="124">
          <cell r="A124" t="str">
            <v>(F-I)</v>
          </cell>
          <cell r="B124" t="str">
            <v>220KV Structures</v>
          </cell>
          <cell r="C124" t="str">
            <v>Weight of Steel in MT</v>
          </cell>
        </row>
        <row r="125">
          <cell r="A125" t="str">
            <v>(F-I)</v>
          </cell>
          <cell r="B125" t="str">
            <v>220KV Structures</v>
          </cell>
          <cell r="C125" t="str">
            <v>Weight of Steel in MT</v>
          </cell>
        </row>
        <row r="126">
          <cell r="A126">
            <v>1</v>
          </cell>
          <cell r="B126" t="str">
            <v>Gantry Column(AGT)</v>
          </cell>
          <cell r="C126">
            <v>0</v>
          </cell>
          <cell r="D126">
            <v>3.6</v>
          </cell>
          <cell r="E126">
            <v>0</v>
          </cell>
        </row>
        <row r="127">
          <cell r="A127">
            <v>2</v>
          </cell>
          <cell r="B127" t="str">
            <v>Gantry Column(AAGT)</v>
          </cell>
          <cell r="C127">
            <v>0</v>
          </cell>
          <cell r="D127">
            <v>5.31</v>
          </cell>
          <cell r="E127">
            <v>0</v>
          </cell>
        </row>
        <row r="128">
          <cell r="A128">
            <v>3</v>
          </cell>
          <cell r="B128" t="str">
            <v>Gantry Beam(AGB)</v>
          </cell>
          <cell r="C128">
            <v>0</v>
          </cell>
          <cell r="D128">
            <v>1.23</v>
          </cell>
          <cell r="E128">
            <v>0</v>
          </cell>
        </row>
        <row r="129">
          <cell r="A129">
            <v>4</v>
          </cell>
          <cell r="B129" t="str">
            <v>Main Busbar Structure(ABM)</v>
          </cell>
          <cell r="C129">
            <v>0</v>
          </cell>
          <cell r="D129">
            <v>2.411</v>
          </cell>
          <cell r="E129">
            <v>0</v>
          </cell>
        </row>
        <row r="130">
          <cell r="A130">
            <v>5</v>
          </cell>
          <cell r="B130" t="str">
            <v>Auxiliary Busbar structure(ABA)</v>
          </cell>
          <cell r="C130">
            <v>0</v>
          </cell>
          <cell r="D130">
            <v>2.327</v>
          </cell>
          <cell r="E130">
            <v>0</v>
          </cell>
        </row>
        <row r="131">
          <cell r="A131">
            <v>6</v>
          </cell>
          <cell r="B131" t="str">
            <v>CT structure</v>
          </cell>
          <cell r="C131">
            <v>0</v>
          </cell>
          <cell r="D131">
            <v>0.27</v>
          </cell>
          <cell r="E131">
            <v>0</v>
          </cell>
        </row>
        <row r="132">
          <cell r="A132">
            <v>7</v>
          </cell>
          <cell r="B132" t="str">
            <v>LA structure</v>
          </cell>
          <cell r="C132">
            <v>0</v>
          </cell>
          <cell r="D132">
            <v>0.13</v>
          </cell>
          <cell r="E132">
            <v>0</v>
          </cell>
        </row>
        <row r="133">
          <cell r="A133">
            <v>8</v>
          </cell>
          <cell r="B133" t="str">
            <v>Post/Solid Core structure</v>
          </cell>
          <cell r="C133">
            <v>0</v>
          </cell>
          <cell r="D133">
            <v>0.21</v>
          </cell>
          <cell r="E133">
            <v>0</v>
          </cell>
        </row>
        <row r="134">
          <cell r="A134">
            <v>9</v>
          </cell>
          <cell r="B134" t="str">
            <v>Isolator structure</v>
          </cell>
          <cell r="C134">
            <v>0</v>
          </cell>
          <cell r="D134">
            <v>2.056</v>
          </cell>
          <cell r="E134">
            <v>0</v>
          </cell>
        </row>
        <row r="135">
          <cell r="A135">
            <v>10</v>
          </cell>
          <cell r="B135" t="str">
            <v>PT/CVT structure</v>
          </cell>
          <cell r="C135">
            <v>0</v>
          </cell>
          <cell r="D135">
            <v>0.27</v>
          </cell>
          <cell r="E135">
            <v>0</v>
          </cell>
        </row>
        <row r="136">
          <cell r="A136">
            <v>10</v>
          </cell>
          <cell r="B136" t="str">
            <v>PT/CVT structure</v>
          </cell>
          <cell r="C136">
            <v>0</v>
          </cell>
          <cell r="D136">
            <v>0.27</v>
          </cell>
          <cell r="E136">
            <v>0</v>
          </cell>
        </row>
        <row r="137">
          <cell r="B137" t="str">
            <v>SUB TOTAL (F-I)</v>
          </cell>
          <cell r="C137">
            <v>0</v>
          </cell>
          <cell r="D137">
            <v>0</v>
          </cell>
          <cell r="E137">
            <v>0</v>
          </cell>
        </row>
        <row r="138">
          <cell r="E138">
            <v>0</v>
          </cell>
        </row>
        <row r="139">
          <cell r="A139" t="str">
            <v>(F-II)</v>
          </cell>
          <cell r="B139" t="str">
            <v>132KV STRUCTURE</v>
          </cell>
        </row>
        <row r="140">
          <cell r="A140" t="str">
            <v>(F-II)</v>
          </cell>
          <cell r="B140" t="str">
            <v>132KV STRUCTURE</v>
          </cell>
        </row>
        <row r="141">
          <cell r="A141">
            <v>1</v>
          </cell>
          <cell r="B141" t="str">
            <v>Gantry Column</v>
          </cell>
          <cell r="C141">
            <v>4</v>
          </cell>
          <cell r="D141">
            <v>1.9770000000000001</v>
          </cell>
          <cell r="E141">
            <v>7.9080000000000004</v>
          </cell>
        </row>
        <row r="142">
          <cell r="A142">
            <v>2</v>
          </cell>
          <cell r="B142" t="str">
            <v xml:space="preserve">Gantry Beam    </v>
          </cell>
          <cell r="C142">
            <v>3</v>
          </cell>
          <cell r="D142">
            <v>1.0649999999999999</v>
          </cell>
          <cell r="E142">
            <v>3.1949999999999998</v>
          </cell>
        </row>
        <row r="143">
          <cell r="A143">
            <v>3</v>
          </cell>
          <cell r="B143" t="str">
            <v xml:space="preserve">Main busbar structure    </v>
          </cell>
          <cell r="C143">
            <v>1</v>
          </cell>
          <cell r="D143">
            <v>1.5429999999999999</v>
          </cell>
          <cell r="E143">
            <v>1.5429999999999999</v>
          </cell>
        </row>
        <row r="144">
          <cell r="A144">
            <v>4</v>
          </cell>
          <cell r="B144" t="str">
            <v>Aux. Busbar Structure</v>
          </cell>
          <cell r="C144">
            <v>0</v>
          </cell>
          <cell r="D144">
            <v>0.90500000000000003</v>
          </cell>
          <cell r="E144">
            <v>0</v>
          </cell>
        </row>
        <row r="145">
          <cell r="A145">
            <v>5</v>
          </cell>
          <cell r="B145" t="str">
            <v>CT structure</v>
          </cell>
          <cell r="C145">
            <v>3</v>
          </cell>
          <cell r="D145">
            <v>0.23499999999999999</v>
          </cell>
          <cell r="E145">
            <v>0.70499999999999996</v>
          </cell>
        </row>
        <row r="146">
          <cell r="A146">
            <v>6</v>
          </cell>
          <cell r="B146" t="str">
            <v>LA structure</v>
          </cell>
          <cell r="C146">
            <v>3</v>
          </cell>
          <cell r="D146">
            <v>0.17100000000000001</v>
          </cell>
          <cell r="E146">
            <v>0.51300000000000001</v>
          </cell>
        </row>
        <row r="147">
          <cell r="A147">
            <v>7</v>
          </cell>
          <cell r="B147" t="str">
            <v>Post /Solid Core structure</v>
          </cell>
          <cell r="C147">
            <v>3</v>
          </cell>
          <cell r="D147">
            <v>0.20300000000000001</v>
          </cell>
          <cell r="E147">
            <v>0.60899999999999999</v>
          </cell>
        </row>
        <row r="148">
          <cell r="A148">
            <v>8</v>
          </cell>
          <cell r="B148" t="str">
            <v>Isolator structure</v>
          </cell>
          <cell r="C148">
            <v>3</v>
          </cell>
          <cell r="D148">
            <v>1.4419999999999999</v>
          </cell>
          <cell r="E148">
            <v>4.3259999999999996</v>
          </cell>
        </row>
        <row r="149">
          <cell r="A149">
            <v>9</v>
          </cell>
          <cell r="B149" t="str">
            <v>Coupling capacitor</v>
          </cell>
          <cell r="C149">
            <v>0</v>
          </cell>
          <cell r="D149">
            <v>0.17499999999999999</v>
          </cell>
          <cell r="E149">
            <v>0</v>
          </cell>
        </row>
        <row r="150">
          <cell r="A150">
            <v>10</v>
          </cell>
          <cell r="B150" t="str">
            <v>PT structure</v>
          </cell>
          <cell r="C150">
            <v>0</v>
          </cell>
          <cell r="D150">
            <v>0.22700000000000001</v>
          </cell>
          <cell r="E150">
            <v>0</v>
          </cell>
        </row>
        <row r="151">
          <cell r="A151">
            <v>10</v>
          </cell>
          <cell r="B151" t="str">
            <v>PT structure</v>
          </cell>
          <cell r="C151">
            <v>0</v>
          </cell>
          <cell r="D151">
            <v>0.22700000000000001</v>
          </cell>
          <cell r="E151">
            <v>0</v>
          </cell>
        </row>
        <row r="152">
          <cell r="B152" t="str">
            <v>SUB TOTAL (F-II)</v>
          </cell>
          <cell r="C152">
            <v>0</v>
          </cell>
          <cell r="D152">
            <v>0</v>
          </cell>
          <cell r="E152">
            <v>18.798999999999999</v>
          </cell>
        </row>
        <row r="153">
          <cell r="E153">
            <v>18.798999999999999</v>
          </cell>
        </row>
        <row r="154">
          <cell r="A154" t="str">
            <v>(F-III)</v>
          </cell>
          <cell r="B154" t="str">
            <v>33KV STRUCTURE</v>
          </cell>
        </row>
        <row r="155">
          <cell r="A155" t="str">
            <v>(F-III)</v>
          </cell>
          <cell r="B155" t="str">
            <v>33KV STRUCTURE</v>
          </cell>
        </row>
        <row r="156">
          <cell r="A156">
            <v>1</v>
          </cell>
          <cell r="B156" t="str">
            <v>Gantry Column</v>
          </cell>
          <cell r="C156">
            <v>2</v>
          </cell>
          <cell r="D156">
            <v>0.502</v>
          </cell>
          <cell r="E156">
            <v>1.004</v>
          </cell>
        </row>
        <row r="157">
          <cell r="A157">
            <v>2</v>
          </cell>
          <cell r="B157" t="str">
            <v>Gantry Beam</v>
          </cell>
          <cell r="C157">
            <v>2</v>
          </cell>
          <cell r="D157">
            <v>0.28999999999999998</v>
          </cell>
          <cell r="E157">
            <v>0.57999999999999996</v>
          </cell>
        </row>
        <row r="158">
          <cell r="A158">
            <v>3</v>
          </cell>
          <cell r="B158" t="str">
            <v>Main Busbar Structure</v>
          </cell>
          <cell r="C158">
            <v>1</v>
          </cell>
          <cell r="D158">
            <v>0.86899999999999999</v>
          </cell>
          <cell r="E158">
            <v>0.86899999999999999</v>
          </cell>
        </row>
        <row r="159">
          <cell r="A159">
            <v>4</v>
          </cell>
          <cell r="B159" t="str">
            <v>Aux.Busbar Structure</v>
          </cell>
          <cell r="C159">
            <v>0</v>
          </cell>
          <cell r="D159">
            <v>0.71199999999999997</v>
          </cell>
          <cell r="E159">
            <v>0</v>
          </cell>
        </row>
        <row r="160">
          <cell r="A160">
            <v>5</v>
          </cell>
          <cell r="B160" t="str">
            <v>CT Structure</v>
          </cell>
          <cell r="C160">
            <v>3</v>
          </cell>
          <cell r="D160">
            <v>0.1</v>
          </cell>
          <cell r="E160">
            <v>0.30000000000000004</v>
          </cell>
        </row>
        <row r="161">
          <cell r="A161">
            <v>6</v>
          </cell>
          <cell r="B161" t="str">
            <v>LA structure</v>
          </cell>
          <cell r="C161">
            <v>3</v>
          </cell>
          <cell r="D161">
            <v>0.1</v>
          </cell>
          <cell r="E161">
            <v>0.30000000000000004</v>
          </cell>
        </row>
        <row r="162">
          <cell r="A162">
            <v>7</v>
          </cell>
          <cell r="B162" t="str">
            <v>Isolator structure</v>
          </cell>
          <cell r="C162">
            <v>2</v>
          </cell>
          <cell r="D162">
            <v>0.35799999999999998</v>
          </cell>
          <cell r="E162">
            <v>0.71599999999999997</v>
          </cell>
        </row>
        <row r="163">
          <cell r="A163">
            <v>8</v>
          </cell>
          <cell r="B163" t="str">
            <v>PT structure</v>
          </cell>
          <cell r="C163">
            <v>0</v>
          </cell>
          <cell r="D163">
            <v>0.1</v>
          </cell>
          <cell r="E163">
            <v>0</v>
          </cell>
        </row>
        <row r="164">
          <cell r="A164">
            <v>9</v>
          </cell>
          <cell r="B164" t="str">
            <v>Post Insulator structure</v>
          </cell>
          <cell r="C164">
            <v>0</v>
          </cell>
          <cell r="D164">
            <v>0.1</v>
          </cell>
          <cell r="E164">
            <v>0</v>
          </cell>
        </row>
        <row r="165">
          <cell r="A165">
            <v>9</v>
          </cell>
          <cell r="B165" t="str">
            <v>Post Insulator structure</v>
          </cell>
          <cell r="C165">
            <v>0</v>
          </cell>
          <cell r="D165">
            <v>0.1</v>
          </cell>
          <cell r="E165">
            <v>0</v>
          </cell>
        </row>
        <row r="166">
          <cell r="B166" t="str">
            <v>SUB TOTAL (F-III)</v>
          </cell>
          <cell r="C166">
            <v>0</v>
          </cell>
          <cell r="D166">
            <v>0</v>
          </cell>
          <cell r="E166">
            <v>3.7690000000000001</v>
          </cell>
        </row>
        <row r="167">
          <cell r="G167" t="str">
            <v>LS</v>
          </cell>
        </row>
        <row r="168">
          <cell r="B168" t="str">
            <v>SUB TOTAL F(I)+F(II)+F(III)</v>
          </cell>
          <cell r="C168">
            <v>0</v>
          </cell>
          <cell r="D168">
            <v>0</v>
          </cell>
          <cell r="E168">
            <v>22.567999999999998</v>
          </cell>
        </row>
        <row r="169">
          <cell r="E169">
            <v>22.568000000000001</v>
          </cell>
        </row>
        <row r="170">
          <cell r="B170" t="str">
            <v>TOTAL  COST OF STEEL (F)</v>
          </cell>
          <cell r="C170">
            <v>22.567999999999998</v>
          </cell>
          <cell r="D170">
            <v>0.26096326530612241</v>
          </cell>
          <cell r="E170">
            <v>5.8894189714285696</v>
          </cell>
          <cell r="F170">
            <v>9.0938775510204083E-3</v>
          </cell>
          <cell r="G170">
            <v>0.20523062857142857</v>
          </cell>
          <cell r="H170">
            <v>0.27005714285714283</v>
          </cell>
          <cell r="I170">
            <v>6.0946495999999986</v>
          </cell>
        </row>
        <row r="171">
          <cell r="B171" t="str">
            <v>TOTAL  COST OF STEEL (F)</v>
          </cell>
          <cell r="C171">
            <v>22.568000000000001</v>
          </cell>
          <cell r="D171">
            <v>0.260963</v>
          </cell>
          <cell r="E171">
            <v>5.8894190000000002</v>
          </cell>
          <cell r="F171">
            <v>9.0939999999999997E-3</v>
          </cell>
          <cell r="G171">
            <v>0.205231</v>
          </cell>
          <cell r="H171">
            <v>0.27005699999999999</v>
          </cell>
          <cell r="I171">
            <v>6.0946499999999997</v>
          </cell>
        </row>
        <row r="172">
          <cell r="A172" t="str">
            <v>G</v>
          </cell>
          <cell r="B172" t="str">
            <v>BUSBAR, EARTHING MATERIAL</v>
          </cell>
          <cell r="C172">
            <v>0</v>
          </cell>
          <cell r="D172">
            <v>0</v>
          </cell>
          <cell r="E172">
            <v>0</v>
          </cell>
          <cell r="F172">
            <v>0</v>
          </cell>
          <cell r="G172">
            <v>0</v>
          </cell>
          <cell r="H172">
            <v>0</v>
          </cell>
          <cell r="I172" t="str">
            <v/>
          </cell>
        </row>
        <row r="173">
          <cell r="I173">
            <v>0</v>
          </cell>
        </row>
        <row r="174">
          <cell r="A174">
            <v>1</v>
          </cell>
          <cell r="B174" t="str">
            <v>Zebra conductor  (in Kms)</v>
          </cell>
          <cell r="C174">
            <v>1</v>
          </cell>
          <cell r="D174">
            <v>1.0555000000000001</v>
          </cell>
          <cell r="E174">
            <v>1.0555000000000001</v>
          </cell>
          <cell r="F174">
            <v>5.5100000000000003E-2</v>
          </cell>
          <cell r="G174">
            <v>5.5100000000000003E-2</v>
          </cell>
          <cell r="H174">
            <v>1.1106</v>
          </cell>
          <cell r="I174">
            <v>1.1106</v>
          </cell>
        </row>
        <row r="175">
          <cell r="A175">
            <v>2</v>
          </cell>
          <cell r="B175" t="str">
            <v>M.S.Flat for earthing/earthing rods (in MT)</v>
          </cell>
          <cell r="C175">
            <v>2</v>
          </cell>
          <cell r="D175">
            <v>0.21840000000000001</v>
          </cell>
          <cell r="E175">
            <v>0.43680000000000002</v>
          </cell>
          <cell r="F175">
            <v>8.2000000000000007E-3</v>
          </cell>
          <cell r="G175">
            <v>1.6400000000000001E-2</v>
          </cell>
          <cell r="H175">
            <v>0.22660000000000002</v>
          </cell>
          <cell r="I175">
            <v>0.45320000000000005</v>
          </cell>
        </row>
        <row r="176">
          <cell r="A176">
            <v>3</v>
          </cell>
          <cell r="B176" t="str">
            <v>Clamps &amp; Connectors</v>
          </cell>
          <cell r="C176">
            <v>40</v>
          </cell>
          <cell r="D176">
            <v>6.3E-3</v>
          </cell>
          <cell r="E176">
            <v>0.252</v>
          </cell>
          <cell r="F176">
            <v>1.6000000000000001E-3</v>
          </cell>
          <cell r="G176">
            <v>6.4000000000000001E-2</v>
          </cell>
          <cell r="H176">
            <v>7.9000000000000008E-3</v>
          </cell>
          <cell r="I176">
            <v>0.316</v>
          </cell>
        </row>
        <row r="177">
          <cell r="A177">
            <v>4</v>
          </cell>
          <cell r="B177" t="str">
            <v>Power &amp; Control Cable</v>
          </cell>
          <cell r="C177">
            <v>2.5</v>
          </cell>
          <cell r="D177">
            <v>0.38729999999999998</v>
          </cell>
          <cell r="E177">
            <v>0.96824999999999994</v>
          </cell>
          <cell r="F177">
            <v>1.0800000000000001E-2</v>
          </cell>
          <cell r="G177">
            <v>2.7000000000000003E-2</v>
          </cell>
          <cell r="H177">
            <v>0.39809999999999995</v>
          </cell>
          <cell r="I177">
            <v>0.99524999999999997</v>
          </cell>
        </row>
        <row r="178">
          <cell r="A178">
            <v>5</v>
          </cell>
          <cell r="B178" t="str">
            <v>Screening conductor</v>
          </cell>
          <cell r="C178" t="str">
            <v>LS</v>
          </cell>
          <cell r="D178">
            <v>0.2</v>
          </cell>
          <cell r="E178">
            <v>0.2</v>
          </cell>
          <cell r="F178">
            <v>0</v>
          </cell>
          <cell r="G178">
            <v>0</v>
          </cell>
          <cell r="H178" t="str">
            <v>LS</v>
          </cell>
          <cell r="I178">
            <v>0.2</v>
          </cell>
        </row>
        <row r="179">
          <cell r="A179">
            <v>6</v>
          </cell>
          <cell r="B179" t="str">
            <v>Junction Box etc. &amp; Misc.expendtirues</v>
          </cell>
          <cell r="C179" t="str">
            <v>LS</v>
          </cell>
          <cell r="D179">
            <v>0.5</v>
          </cell>
          <cell r="E179">
            <v>0.5</v>
          </cell>
          <cell r="F179">
            <v>0</v>
          </cell>
          <cell r="G179">
            <v>0</v>
          </cell>
          <cell r="H179" t="str">
            <v>LS</v>
          </cell>
          <cell r="I179">
            <v>0.5</v>
          </cell>
        </row>
        <row r="180">
          <cell r="A180">
            <v>7</v>
          </cell>
          <cell r="B180" t="str">
            <v>Fire fighting equipments</v>
          </cell>
          <cell r="C180" t="str">
            <v>LS</v>
          </cell>
          <cell r="D180">
            <v>0</v>
          </cell>
          <cell r="E180">
            <v>0</v>
          </cell>
          <cell r="F180">
            <v>0</v>
          </cell>
          <cell r="G180">
            <v>0</v>
          </cell>
          <cell r="H180" t="str">
            <v>LS</v>
          </cell>
          <cell r="I180">
            <v>0</v>
          </cell>
        </row>
        <row r="181">
          <cell r="A181">
            <v>8</v>
          </cell>
          <cell r="B181" t="str">
            <v>Aluminium/Red Oxide Paint and Nut,Bolt,Washers &amp; other misc. material</v>
          </cell>
          <cell r="C181" t="str">
            <v>LS</v>
          </cell>
          <cell r="D181">
            <v>0</v>
          </cell>
          <cell r="E181">
            <v>0</v>
          </cell>
          <cell r="F181">
            <v>0.1</v>
          </cell>
          <cell r="G181">
            <v>0.1</v>
          </cell>
          <cell r="H181" t="str">
            <v>LS</v>
          </cell>
          <cell r="I181">
            <v>0.1</v>
          </cell>
        </row>
        <row r="182">
          <cell r="E182">
            <v>0</v>
          </cell>
          <cell r="F182">
            <v>0.1</v>
          </cell>
          <cell r="G182">
            <v>0.1</v>
          </cell>
          <cell r="H182" t="str">
            <v>LS</v>
          </cell>
          <cell r="I182">
            <v>0.1</v>
          </cell>
        </row>
        <row r="183">
          <cell r="B183" t="str">
            <v>SUB TOTAL (G)</v>
          </cell>
          <cell r="C183">
            <v>0</v>
          </cell>
          <cell r="D183">
            <v>0</v>
          </cell>
          <cell r="E183">
            <v>3.4125500000000004</v>
          </cell>
          <cell r="F183">
            <v>0</v>
          </cell>
          <cell r="G183">
            <v>0.26250000000000001</v>
          </cell>
          <cell r="H183">
            <v>0</v>
          </cell>
          <cell r="I183">
            <v>3.6750500000000001</v>
          </cell>
        </row>
        <row r="184">
          <cell r="I184">
            <v>3.6750500000000001</v>
          </cell>
        </row>
        <row r="185">
          <cell r="A185" t="str">
            <v>H</v>
          </cell>
          <cell r="B185" t="str">
            <v>AC/DC SUPPLY</v>
          </cell>
          <cell r="C185">
            <v>0</v>
          </cell>
          <cell r="D185">
            <v>0</v>
          </cell>
          <cell r="E185">
            <v>0</v>
          </cell>
          <cell r="F185">
            <v>0</v>
          </cell>
          <cell r="G185">
            <v>0</v>
          </cell>
          <cell r="H185">
            <v>0</v>
          </cell>
          <cell r="I185" t="str">
            <v/>
          </cell>
        </row>
        <row r="186">
          <cell r="I186">
            <v>0</v>
          </cell>
        </row>
        <row r="187">
          <cell r="A187">
            <v>1</v>
          </cell>
          <cell r="B187" t="str">
            <v>Station Transformer,200KVA,33/0.4KV</v>
          </cell>
          <cell r="C187">
            <v>0</v>
          </cell>
          <cell r="D187">
            <v>2.2999999999999998</v>
          </cell>
          <cell r="E187">
            <v>0</v>
          </cell>
          <cell r="F187">
            <v>0.50600000000000001</v>
          </cell>
          <cell r="G187">
            <v>0</v>
          </cell>
          <cell r="H187">
            <v>2.806</v>
          </cell>
          <cell r="I187">
            <v>0</v>
          </cell>
        </row>
        <row r="188">
          <cell r="A188">
            <v>2</v>
          </cell>
          <cell r="B188" t="str">
            <v>110Volt 300Ah battery</v>
          </cell>
          <cell r="C188">
            <v>0</v>
          </cell>
          <cell r="D188">
            <v>0.65</v>
          </cell>
          <cell r="E188">
            <v>0</v>
          </cell>
          <cell r="F188">
            <v>0.14299999999999999</v>
          </cell>
          <cell r="G188">
            <v>0</v>
          </cell>
          <cell r="H188">
            <v>0.79300000000000004</v>
          </cell>
          <cell r="I188">
            <v>0</v>
          </cell>
        </row>
        <row r="189">
          <cell r="A189">
            <v>3</v>
          </cell>
          <cell r="B189" t="str">
            <v>110Volt 300Ah Battery charger</v>
          </cell>
          <cell r="C189">
            <v>0</v>
          </cell>
          <cell r="D189">
            <v>1.2</v>
          </cell>
          <cell r="E189">
            <v>0</v>
          </cell>
          <cell r="F189">
            <v>0.26400000000000001</v>
          </cell>
          <cell r="G189">
            <v>0</v>
          </cell>
          <cell r="H189">
            <v>1.464</v>
          </cell>
          <cell r="I189">
            <v>0</v>
          </cell>
        </row>
        <row r="190">
          <cell r="A190">
            <v>4</v>
          </cell>
          <cell r="B190" t="str">
            <v>48Volt 300Ah Battery</v>
          </cell>
          <cell r="C190">
            <v>0</v>
          </cell>
          <cell r="D190">
            <v>0.65</v>
          </cell>
          <cell r="E190">
            <v>0</v>
          </cell>
          <cell r="F190">
            <v>0.14299999999999999</v>
          </cell>
          <cell r="G190">
            <v>0</v>
          </cell>
          <cell r="H190">
            <v>0.79300000000000004</v>
          </cell>
          <cell r="I190">
            <v>0</v>
          </cell>
        </row>
        <row r="191">
          <cell r="A191">
            <v>5</v>
          </cell>
          <cell r="B191" t="str">
            <v>48Volt 300Ah Battery charger</v>
          </cell>
          <cell r="C191">
            <v>0</v>
          </cell>
          <cell r="D191">
            <v>1.2</v>
          </cell>
          <cell r="E191">
            <v>0</v>
          </cell>
          <cell r="F191">
            <v>0.26400000000000001</v>
          </cell>
          <cell r="G191">
            <v>0</v>
          </cell>
          <cell r="H191">
            <v>1.464</v>
          </cell>
          <cell r="I191">
            <v>0</v>
          </cell>
        </row>
        <row r="192">
          <cell r="A192">
            <v>6</v>
          </cell>
          <cell r="B192" t="str">
            <v>AC/DC Distribution Boxes 415Volt</v>
          </cell>
          <cell r="C192">
            <v>0</v>
          </cell>
          <cell r="D192">
            <v>0</v>
          </cell>
          <cell r="E192">
            <v>0</v>
          </cell>
          <cell r="F192">
            <v>1.25</v>
          </cell>
          <cell r="G192">
            <v>0</v>
          </cell>
          <cell r="H192">
            <v>1.25</v>
          </cell>
          <cell r="I192">
            <v>0</v>
          </cell>
        </row>
        <row r="193">
          <cell r="A193">
            <v>7</v>
          </cell>
          <cell r="B193" t="str">
            <v>Arrangement of Lighting in S/s</v>
          </cell>
          <cell r="C193" t="str">
            <v>LS</v>
          </cell>
          <cell r="D193">
            <v>0</v>
          </cell>
          <cell r="E193">
            <v>0</v>
          </cell>
          <cell r="F193">
            <v>0</v>
          </cell>
          <cell r="G193">
            <v>0</v>
          </cell>
          <cell r="H193" t="str">
            <v>LS</v>
          </cell>
          <cell r="I193">
            <v>0</v>
          </cell>
        </row>
        <row r="194">
          <cell r="E194">
            <v>0</v>
          </cell>
          <cell r="F194">
            <v>0</v>
          </cell>
          <cell r="G194">
            <v>0</v>
          </cell>
          <cell r="H194" t="str">
            <v>LS</v>
          </cell>
          <cell r="I194">
            <v>0</v>
          </cell>
        </row>
        <row r="195">
          <cell r="B195" t="str">
            <v>SUB TOTAL (H)</v>
          </cell>
          <cell r="C195">
            <v>0</v>
          </cell>
          <cell r="D195">
            <v>0</v>
          </cell>
          <cell r="E195">
            <v>0</v>
          </cell>
          <cell r="F195">
            <v>0</v>
          </cell>
          <cell r="G195">
            <v>0</v>
          </cell>
          <cell r="H195">
            <v>0</v>
          </cell>
          <cell r="I195">
            <v>0</v>
          </cell>
        </row>
        <row r="196">
          <cell r="I196">
            <v>0</v>
          </cell>
        </row>
        <row r="197">
          <cell r="A197" t="str">
            <v>I</v>
          </cell>
          <cell r="B197" t="str">
            <v>CIVIL WORKS</v>
          </cell>
          <cell r="C197">
            <v>0</v>
          </cell>
          <cell r="D197">
            <v>0</v>
          </cell>
          <cell r="E197">
            <v>0</v>
          </cell>
          <cell r="F197">
            <v>0</v>
          </cell>
          <cell r="G197">
            <v>0</v>
          </cell>
          <cell r="H197">
            <v>0</v>
          </cell>
          <cell r="I197" t="str">
            <v/>
          </cell>
        </row>
        <row r="198">
          <cell r="A198" t="str">
            <v/>
          </cell>
          <cell r="B198" t="str">
            <v xml:space="preserve">Foundation work of </v>
          </cell>
          <cell r="C198">
            <v>0</v>
          </cell>
          <cell r="D198">
            <v>0</v>
          </cell>
          <cell r="E198">
            <v>0</v>
          </cell>
          <cell r="F198">
            <v>0</v>
          </cell>
          <cell r="G198">
            <v>0</v>
          </cell>
          <cell r="H198">
            <v>0</v>
          </cell>
          <cell r="I198" t="str">
            <v/>
          </cell>
        </row>
        <row r="199">
          <cell r="I199">
            <v>0</v>
          </cell>
        </row>
        <row r="200">
          <cell r="A200">
            <v>1</v>
          </cell>
          <cell r="B200" t="str">
            <v>Gantry Column(AGT)</v>
          </cell>
          <cell r="C200">
            <v>0</v>
          </cell>
          <cell r="D200">
            <v>0</v>
          </cell>
          <cell r="E200">
            <v>0</v>
          </cell>
          <cell r="F200">
            <v>0.28000000000000003</v>
          </cell>
          <cell r="G200">
            <v>0</v>
          </cell>
          <cell r="H200">
            <v>0.28000000000000003</v>
          </cell>
          <cell r="I200">
            <v>0</v>
          </cell>
        </row>
        <row r="201">
          <cell r="A201">
            <v>2</v>
          </cell>
          <cell r="B201" t="str">
            <v>Gantry Column(AAGT)</v>
          </cell>
          <cell r="C201">
            <v>0</v>
          </cell>
          <cell r="D201">
            <v>0</v>
          </cell>
          <cell r="E201">
            <v>0</v>
          </cell>
          <cell r="F201">
            <v>0.28000000000000003</v>
          </cell>
          <cell r="G201">
            <v>0</v>
          </cell>
          <cell r="H201">
            <v>0.28000000000000003</v>
          </cell>
          <cell r="I201">
            <v>0</v>
          </cell>
        </row>
        <row r="202">
          <cell r="A202">
            <v>3</v>
          </cell>
          <cell r="B202" t="str">
            <v>220KV Main Busbar</v>
          </cell>
          <cell r="C202">
            <v>0</v>
          </cell>
          <cell r="D202">
            <v>0</v>
          </cell>
          <cell r="E202">
            <v>0</v>
          </cell>
          <cell r="F202">
            <v>0.191</v>
          </cell>
          <cell r="G202">
            <v>0</v>
          </cell>
          <cell r="H202">
            <v>0.191</v>
          </cell>
          <cell r="I202">
            <v>0</v>
          </cell>
        </row>
        <row r="203">
          <cell r="A203">
            <v>4</v>
          </cell>
          <cell r="B203" t="str">
            <v xml:space="preserve">220KV Aux.Busbar </v>
          </cell>
          <cell r="C203">
            <v>0</v>
          </cell>
          <cell r="D203">
            <v>0</v>
          </cell>
          <cell r="E203">
            <v>0</v>
          </cell>
          <cell r="F203">
            <v>0.21</v>
          </cell>
          <cell r="G203">
            <v>0</v>
          </cell>
          <cell r="H203">
            <v>0.21</v>
          </cell>
          <cell r="I203">
            <v>0</v>
          </cell>
        </row>
        <row r="204">
          <cell r="A204">
            <v>5</v>
          </cell>
          <cell r="B204" t="str">
            <v>220KV Isolator</v>
          </cell>
          <cell r="C204">
            <v>0</v>
          </cell>
          <cell r="D204">
            <v>0</v>
          </cell>
          <cell r="E204">
            <v>0</v>
          </cell>
          <cell r="F204">
            <v>0.16500000000000001</v>
          </cell>
          <cell r="G204">
            <v>0</v>
          </cell>
          <cell r="H204">
            <v>0.16500000000000001</v>
          </cell>
          <cell r="I204">
            <v>0</v>
          </cell>
        </row>
        <row r="205">
          <cell r="A205">
            <v>6</v>
          </cell>
          <cell r="B205" t="str">
            <v>220KV CB</v>
          </cell>
          <cell r="C205">
            <v>0</v>
          </cell>
          <cell r="D205">
            <v>0</v>
          </cell>
          <cell r="E205">
            <v>0</v>
          </cell>
          <cell r="F205">
            <v>0.311</v>
          </cell>
          <cell r="G205">
            <v>0</v>
          </cell>
          <cell r="H205">
            <v>0.311</v>
          </cell>
          <cell r="I205">
            <v>0</v>
          </cell>
        </row>
        <row r="206">
          <cell r="A206">
            <v>7</v>
          </cell>
          <cell r="B206" t="str">
            <v>220KV CT</v>
          </cell>
          <cell r="C206">
            <v>0</v>
          </cell>
          <cell r="D206">
            <v>0</v>
          </cell>
          <cell r="E206">
            <v>0</v>
          </cell>
          <cell r="F206">
            <v>0.05</v>
          </cell>
          <cell r="G206">
            <v>0</v>
          </cell>
          <cell r="H206">
            <v>0.05</v>
          </cell>
          <cell r="I206">
            <v>0</v>
          </cell>
        </row>
        <row r="207">
          <cell r="A207">
            <v>8</v>
          </cell>
          <cell r="B207" t="str">
            <v>220KV CVT/PT</v>
          </cell>
          <cell r="C207">
            <v>0</v>
          </cell>
          <cell r="D207">
            <v>0</v>
          </cell>
          <cell r="E207">
            <v>0</v>
          </cell>
          <cell r="F207">
            <v>0.05</v>
          </cell>
          <cell r="G207">
            <v>0</v>
          </cell>
          <cell r="H207">
            <v>0.05</v>
          </cell>
          <cell r="I207">
            <v>0</v>
          </cell>
        </row>
        <row r="208">
          <cell r="A208">
            <v>9</v>
          </cell>
          <cell r="B208" t="str">
            <v>220KV LA</v>
          </cell>
          <cell r="C208">
            <v>0</v>
          </cell>
          <cell r="D208">
            <v>0</v>
          </cell>
          <cell r="E208">
            <v>0</v>
          </cell>
          <cell r="F208">
            <v>2.5000000000000001E-2</v>
          </cell>
          <cell r="G208">
            <v>0</v>
          </cell>
          <cell r="H208">
            <v>2.5000000000000001E-2</v>
          </cell>
          <cell r="I208">
            <v>0</v>
          </cell>
        </row>
        <row r="209">
          <cell r="A209">
            <v>10</v>
          </cell>
          <cell r="B209" t="str">
            <v>220KV Post/Solid Core Insulators</v>
          </cell>
          <cell r="C209">
            <v>0</v>
          </cell>
          <cell r="D209">
            <v>0</v>
          </cell>
          <cell r="E209">
            <v>0</v>
          </cell>
          <cell r="F209">
            <v>0.06</v>
          </cell>
          <cell r="G209">
            <v>0</v>
          </cell>
          <cell r="H209">
            <v>0.06</v>
          </cell>
          <cell r="I209">
            <v>0</v>
          </cell>
        </row>
        <row r="210">
          <cell r="A210">
            <v>11</v>
          </cell>
          <cell r="B210" t="str">
            <v>160MVA transformer</v>
          </cell>
          <cell r="C210">
            <v>0</v>
          </cell>
          <cell r="D210">
            <v>0</v>
          </cell>
          <cell r="E210">
            <v>0</v>
          </cell>
          <cell r="F210">
            <v>0.54</v>
          </cell>
          <cell r="G210">
            <v>0</v>
          </cell>
          <cell r="H210">
            <v>0.54</v>
          </cell>
          <cell r="I210">
            <v>0</v>
          </cell>
        </row>
        <row r="211">
          <cell r="A211">
            <v>12</v>
          </cell>
          <cell r="B211" t="str">
            <v>40MVA transformer</v>
          </cell>
          <cell r="C211">
            <v>1</v>
          </cell>
          <cell r="D211">
            <v>0</v>
          </cell>
          <cell r="E211">
            <v>0</v>
          </cell>
          <cell r="F211">
            <v>0.53</v>
          </cell>
          <cell r="G211">
            <v>0.53</v>
          </cell>
          <cell r="H211">
            <v>0.53</v>
          </cell>
          <cell r="I211">
            <v>0.53</v>
          </cell>
        </row>
        <row r="212">
          <cell r="A212">
            <v>13</v>
          </cell>
          <cell r="B212" t="str">
            <v>132KV Gantry</v>
          </cell>
          <cell r="C212">
            <v>4</v>
          </cell>
          <cell r="D212">
            <v>0</v>
          </cell>
          <cell r="E212">
            <v>0</v>
          </cell>
          <cell r="F212">
            <v>0.3</v>
          </cell>
          <cell r="G212">
            <v>1.2</v>
          </cell>
          <cell r="H212">
            <v>0.3</v>
          </cell>
          <cell r="I212">
            <v>1.2</v>
          </cell>
        </row>
        <row r="213">
          <cell r="A213">
            <v>14</v>
          </cell>
          <cell r="B213" t="str">
            <v xml:space="preserve">132KV main busbar foundation </v>
          </cell>
          <cell r="C213">
            <v>1</v>
          </cell>
          <cell r="D213">
            <v>0</v>
          </cell>
          <cell r="E213">
            <v>0</v>
          </cell>
          <cell r="F213">
            <v>0.16500000000000001</v>
          </cell>
          <cell r="G213">
            <v>0.16500000000000001</v>
          </cell>
          <cell r="H213">
            <v>0.16500000000000001</v>
          </cell>
          <cell r="I213">
            <v>0.16500000000000001</v>
          </cell>
        </row>
        <row r="214">
          <cell r="A214">
            <v>15</v>
          </cell>
          <cell r="B214" t="str">
            <v>132KV aux.busbar foundation</v>
          </cell>
          <cell r="C214">
            <v>0</v>
          </cell>
          <cell r="D214">
            <v>0</v>
          </cell>
          <cell r="E214">
            <v>0</v>
          </cell>
          <cell r="F214">
            <v>0.121</v>
          </cell>
          <cell r="G214">
            <v>0</v>
          </cell>
          <cell r="H214">
            <v>0.121</v>
          </cell>
          <cell r="I214">
            <v>0</v>
          </cell>
        </row>
        <row r="215">
          <cell r="A215">
            <v>16</v>
          </cell>
          <cell r="B215" t="str">
            <v>132KV Isolator</v>
          </cell>
          <cell r="C215">
            <v>3</v>
          </cell>
          <cell r="D215">
            <v>0</v>
          </cell>
          <cell r="E215">
            <v>0</v>
          </cell>
          <cell r="F215">
            <v>6.7000000000000004E-2</v>
          </cell>
          <cell r="G215">
            <v>0.20100000000000001</v>
          </cell>
          <cell r="H215">
            <v>6.7000000000000004E-2</v>
          </cell>
          <cell r="I215">
            <v>0.20100000000000001</v>
          </cell>
        </row>
        <row r="216">
          <cell r="A216">
            <v>17</v>
          </cell>
          <cell r="B216" t="str">
            <v>132kv Solid Core Insulator</v>
          </cell>
          <cell r="C216">
            <v>3</v>
          </cell>
          <cell r="D216">
            <v>0</v>
          </cell>
          <cell r="E216">
            <v>0</v>
          </cell>
          <cell r="F216">
            <v>1.0999999999999999E-2</v>
          </cell>
          <cell r="G216">
            <v>3.3000000000000002E-2</v>
          </cell>
          <cell r="H216">
            <v>1.0999999999999999E-2</v>
          </cell>
          <cell r="I216">
            <v>3.3000000000000002E-2</v>
          </cell>
        </row>
        <row r="217">
          <cell r="A217">
            <v>18</v>
          </cell>
          <cell r="B217" t="str">
            <v>132KV CB</v>
          </cell>
          <cell r="C217">
            <v>1</v>
          </cell>
          <cell r="D217">
            <v>0</v>
          </cell>
          <cell r="E217">
            <v>0</v>
          </cell>
          <cell r="F217">
            <v>0.30499999999999999</v>
          </cell>
          <cell r="G217">
            <v>0.30499999999999999</v>
          </cell>
          <cell r="H217">
            <v>0.30499999999999999</v>
          </cell>
          <cell r="I217">
            <v>0.30499999999999999</v>
          </cell>
        </row>
        <row r="218">
          <cell r="A218">
            <v>19</v>
          </cell>
          <cell r="B218" t="str">
            <v>132KV CT</v>
          </cell>
          <cell r="C218">
            <v>3</v>
          </cell>
          <cell r="D218">
            <v>0</v>
          </cell>
          <cell r="E218">
            <v>0</v>
          </cell>
          <cell r="F218">
            <v>1.0999999999999999E-2</v>
          </cell>
          <cell r="G218">
            <v>3.3000000000000002E-2</v>
          </cell>
          <cell r="H218">
            <v>1.0999999999999999E-2</v>
          </cell>
          <cell r="I218">
            <v>3.3000000000000002E-2</v>
          </cell>
        </row>
        <row r="219">
          <cell r="A219">
            <v>20</v>
          </cell>
          <cell r="B219" t="str">
            <v>132KV LA</v>
          </cell>
          <cell r="C219">
            <v>3</v>
          </cell>
          <cell r="D219">
            <v>0</v>
          </cell>
          <cell r="E219">
            <v>0</v>
          </cell>
          <cell r="F219">
            <v>2.1000000000000001E-2</v>
          </cell>
          <cell r="G219">
            <v>6.3E-2</v>
          </cell>
          <cell r="H219">
            <v>2.1000000000000001E-2</v>
          </cell>
          <cell r="I219">
            <v>6.3E-2</v>
          </cell>
        </row>
        <row r="220">
          <cell r="A220">
            <v>21</v>
          </cell>
          <cell r="B220" t="str">
            <v>132KV PT</v>
          </cell>
          <cell r="C220">
            <v>0</v>
          </cell>
          <cell r="D220">
            <v>0</v>
          </cell>
          <cell r="E220">
            <v>0</v>
          </cell>
          <cell r="F220">
            <v>0.03</v>
          </cell>
          <cell r="G220">
            <v>0</v>
          </cell>
          <cell r="H220">
            <v>0.03</v>
          </cell>
          <cell r="I220">
            <v>0</v>
          </cell>
        </row>
        <row r="221">
          <cell r="A221">
            <v>22</v>
          </cell>
          <cell r="B221" t="str">
            <v>132KV CC</v>
          </cell>
          <cell r="C221">
            <v>0</v>
          </cell>
          <cell r="D221">
            <v>0</v>
          </cell>
          <cell r="E221">
            <v>0</v>
          </cell>
          <cell r="F221">
            <v>2.1000000000000001E-2</v>
          </cell>
          <cell r="G221">
            <v>0</v>
          </cell>
          <cell r="H221">
            <v>2.1000000000000001E-2</v>
          </cell>
          <cell r="I221">
            <v>0</v>
          </cell>
        </row>
        <row r="222">
          <cell r="A222">
            <v>23</v>
          </cell>
          <cell r="B222" t="str">
            <v xml:space="preserve">33KV Gantry </v>
          </cell>
          <cell r="C222">
            <v>2</v>
          </cell>
          <cell r="D222">
            <v>0</v>
          </cell>
          <cell r="E222">
            <v>0</v>
          </cell>
          <cell r="F222">
            <v>0.12</v>
          </cell>
          <cell r="G222">
            <v>0.24</v>
          </cell>
          <cell r="H222">
            <v>0.12</v>
          </cell>
          <cell r="I222">
            <v>0.24</v>
          </cell>
        </row>
        <row r="223">
          <cell r="A223">
            <v>24</v>
          </cell>
          <cell r="B223" t="str">
            <v>33KV main/aux. Busbar</v>
          </cell>
          <cell r="C223">
            <v>1</v>
          </cell>
          <cell r="D223">
            <v>0</v>
          </cell>
          <cell r="E223">
            <v>0</v>
          </cell>
          <cell r="F223">
            <v>0.34</v>
          </cell>
          <cell r="G223">
            <v>0.34</v>
          </cell>
          <cell r="H223">
            <v>0.34</v>
          </cell>
          <cell r="I223">
            <v>0.34</v>
          </cell>
        </row>
        <row r="224">
          <cell r="A224">
            <v>25</v>
          </cell>
          <cell r="B224" t="str">
            <v>33KV CB</v>
          </cell>
          <cell r="C224">
            <v>1</v>
          </cell>
          <cell r="D224">
            <v>0</v>
          </cell>
          <cell r="E224">
            <v>0</v>
          </cell>
          <cell r="F224">
            <v>5.5E-2</v>
          </cell>
          <cell r="G224">
            <v>5.5E-2</v>
          </cell>
          <cell r="H224">
            <v>5.5E-2</v>
          </cell>
          <cell r="I224">
            <v>5.5E-2</v>
          </cell>
        </row>
        <row r="225">
          <cell r="A225">
            <v>26</v>
          </cell>
          <cell r="B225" t="str">
            <v>33KV CT/PT/LA/PI</v>
          </cell>
          <cell r="C225">
            <v>6</v>
          </cell>
          <cell r="D225">
            <v>0</v>
          </cell>
          <cell r="E225">
            <v>0</v>
          </cell>
          <cell r="F225">
            <v>1.4999999999999999E-2</v>
          </cell>
          <cell r="G225">
            <v>0.09</v>
          </cell>
          <cell r="H225">
            <v>1.4999999999999999E-2</v>
          </cell>
          <cell r="I225">
            <v>0.09</v>
          </cell>
        </row>
        <row r="226">
          <cell r="A226">
            <v>27</v>
          </cell>
          <cell r="B226" t="str">
            <v>33KV Isolator</v>
          </cell>
          <cell r="C226">
            <v>2</v>
          </cell>
          <cell r="D226">
            <v>0</v>
          </cell>
          <cell r="E226">
            <v>0</v>
          </cell>
          <cell r="F226">
            <v>5.0999999999999997E-2</v>
          </cell>
          <cell r="G226">
            <v>0.10199999999999999</v>
          </cell>
          <cell r="H226">
            <v>5.0999999999999997E-2</v>
          </cell>
          <cell r="I226">
            <v>0.10199999999999999</v>
          </cell>
        </row>
        <row r="227">
          <cell r="A227">
            <v>28</v>
          </cell>
          <cell r="B227" t="str">
            <v>Control room type-V</v>
          </cell>
          <cell r="C227">
            <v>0</v>
          </cell>
          <cell r="D227">
            <v>0</v>
          </cell>
          <cell r="E227">
            <v>0</v>
          </cell>
          <cell r="F227">
            <v>15</v>
          </cell>
          <cell r="G227">
            <v>0</v>
          </cell>
          <cell r="H227">
            <v>15</v>
          </cell>
          <cell r="I227">
            <v>0</v>
          </cell>
        </row>
        <row r="228">
          <cell r="A228">
            <v>29</v>
          </cell>
          <cell r="B228" t="str">
            <v>Yard levelling,metalling &amp; misc. civil work</v>
          </cell>
          <cell r="C228" t="str">
            <v>LS</v>
          </cell>
          <cell r="D228">
            <v>0</v>
          </cell>
          <cell r="E228">
            <v>0</v>
          </cell>
          <cell r="F228">
            <v>0.5</v>
          </cell>
          <cell r="G228">
            <v>0.5</v>
          </cell>
          <cell r="H228" t="str">
            <v>LS</v>
          </cell>
          <cell r="I228">
            <v>0.5</v>
          </cell>
        </row>
        <row r="229">
          <cell r="A229">
            <v>30</v>
          </cell>
          <cell r="B229" t="str">
            <v>Water supply arrangement including overhead tank etc.</v>
          </cell>
          <cell r="C229" t="str">
            <v>LS</v>
          </cell>
          <cell r="D229">
            <v>0</v>
          </cell>
          <cell r="E229">
            <v>0</v>
          </cell>
          <cell r="F229">
            <v>0</v>
          </cell>
          <cell r="G229">
            <v>0</v>
          </cell>
          <cell r="H229" t="str">
            <v>LS</v>
          </cell>
          <cell r="I229">
            <v>0</v>
          </cell>
        </row>
        <row r="230">
          <cell r="A230">
            <v>31</v>
          </cell>
          <cell r="B230" t="str">
            <v>Earth pits</v>
          </cell>
          <cell r="C230" t="str">
            <v>LS</v>
          </cell>
          <cell r="D230">
            <v>0</v>
          </cell>
          <cell r="E230">
            <v>0</v>
          </cell>
          <cell r="F230">
            <v>0.2</v>
          </cell>
          <cell r="G230">
            <v>0.2</v>
          </cell>
          <cell r="H230" t="str">
            <v>LS</v>
          </cell>
          <cell r="I230">
            <v>0.2</v>
          </cell>
        </row>
        <row r="231">
          <cell r="A231">
            <v>32</v>
          </cell>
          <cell r="B231" t="str">
            <v>Four bay constn.shed</v>
          </cell>
          <cell r="C231">
            <v>0</v>
          </cell>
          <cell r="D231">
            <v>0</v>
          </cell>
          <cell r="E231">
            <v>0</v>
          </cell>
          <cell r="F231">
            <v>4.37</v>
          </cell>
          <cell r="G231">
            <v>0</v>
          </cell>
          <cell r="H231">
            <v>4.37</v>
          </cell>
          <cell r="I231">
            <v>0</v>
          </cell>
        </row>
        <row r="232">
          <cell r="A232">
            <v>33</v>
          </cell>
          <cell r="B232" t="str">
            <v>Cable Trenches</v>
          </cell>
          <cell r="C232" t="str">
            <v>LS</v>
          </cell>
          <cell r="D232">
            <v>0</v>
          </cell>
          <cell r="E232">
            <v>0</v>
          </cell>
          <cell r="F232">
            <v>1.5</v>
          </cell>
          <cell r="G232">
            <v>1.5</v>
          </cell>
          <cell r="H232" t="str">
            <v>LS</v>
          </cell>
          <cell r="I232">
            <v>1.5</v>
          </cell>
        </row>
        <row r="233">
          <cell r="A233">
            <v>34</v>
          </cell>
          <cell r="B233" t="str">
            <v>Internal Colony Road</v>
          </cell>
          <cell r="C233" t="str">
            <v>LS</v>
          </cell>
          <cell r="D233">
            <v>0</v>
          </cell>
          <cell r="E233">
            <v>0</v>
          </cell>
          <cell r="F233">
            <v>0</v>
          </cell>
          <cell r="G233">
            <v>0</v>
          </cell>
          <cell r="H233" t="str">
            <v>LS</v>
          </cell>
          <cell r="I233">
            <v>0</v>
          </cell>
        </row>
        <row r="234">
          <cell r="A234">
            <v>35</v>
          </cell>
          <cell r="B234" t="str">
            <v>Yard &amp; area fencing</v>
          </cell>
          <cell r="C234" t="str">
            <v>LS</v>
          </cell>
          <cell r="D234">
            <v>0</v>
          </cell>
          <cell r="E234">
            <v>0</v>
          </cell>
          <cell r="F234">
            <v>0</v>
          </cell>
          <cell r="G234">
            <v>0</v>
          </cell>
          <cell r="H234" t="str">
            <v>LS</v>
          </cell>
          <cell r="I234">
            <v>0</v>
          </cell>
        </row>
        <row r="235">
          <cell r="A235">
            <v>36</v>
          </cell>
          <cell r="B235" t="str">
            <v>Staff quarter</v>
          </cell>
          <cell r="C235" t="str">
            <v>LS</v>
          </cell>
          <cell r="D235">
            <v>0</v>
          </cell>
          <cell r="E235">
            <v>0</v>
          </cell>
          <cell r="F235">
            <v>0</v>
          </cell>
          <cell r="G235">
            <v>0</v>
          </cell>
          <cell r="H235" t="str">
            <v>LS</v>
          </cell>
          <cell r="I235">
            <v>0</v>
          </cell>
        </row>
        <row r="236">
          <cell r="A236">
            <v>37</v>
          </cell>
          <cell r="B236" t="str">
            <v>Rail Track</v>
          </cell>
          <cell r="C236" t="str">
            <v>LS</v>
          </cell>
          <cell r="D236">
            <v>0</v>
          </cell>
          <cell r="E236">
            <v>0</v>
          </cell>
          <cell r="F236">
            <v>1</v>
          </cell>
          <cell r="G236">
            <v>1</v>
          </cell>
          <cell r="H236" t="str">
            <v>LS</v>
          </cell>
          <cell r="I236">
            <v>1</v>
          </cell>
        </row>
        <row r="237">
          <cell r="A237">
            <v>38</v>
          </cell>
          <cell r="B237" t="str">
            <v>Station transformer foundation</v>
          </cell>
          <cell r="C237">
            <v>0</v>
          </cell>
          <cell r="D237">
            <v>0</v>
          </cell>
          <cell r="E237">
            <v>0</v>
          </cell>
          <cell r="F237">
            <v>0.30099999999999999</v>
          </cell>
          <cell r="G237">
            <v>0</v>
          </cell>
          <cell r="H237">
            <v>0.30099999999999999</v>
          </cell>
          <cell r="I237">
            <v>0</v>
          </cell>
        </row>
        <row r="238">
          <cell r="A238">
            <v>39</v>
          </cell>
          <cell r="B238" t="str">
            <v>Flag stone flooring &amp; Misc. civil works</v>
          </cell>
          <cell r="C238" t="str">
            <v>LS</v>
          </cell>
          <cell r="D238">
            <v>0</v>
          </cell>
          <cell r="E238">
            <v>0</v>
          </cell>
          <cell r="F238">
            <v>0.5</v>
          </cell>
          <cell r="G238">
            <v>0.5</v>
          </cell>
          <cell r="H238" t="str">
            <v>LS</v>
          </cell>
          <cell r="I238">
            <v>0.5</v>
          </cell>
        </row>
        <row r="239">
          <cell r="E239">
            <v>0</v>
          </cell>
          <cell r="F239">
            <v>0.5</v>
          </cell>
          <cell r="G239">
            <v>0.5</v>
          </cell>
          <cell r="H239" t="str">
            <v>LS</v>
          </cell>
          <cell r="I239">
            <v>0.5</v>
          </cell>
        </row>
        <row r="240">
          <cell r="A240" t="str">
            <v/>
          </cell>
          <cell r="B240" t="str">
            <v>SUB TOTAL (I)</v>
          </cell>
          <cell r="C240">
            <v>0</v>
          </cell>
          <cell r="D240">
            <v>0</v>
          </cell>
          <cell r="E240">
            <v>0</v>
          </cell>
          <cell r="F240">
            <v>0</v>
          </cell>
          <cell r="G240">
            <v>7.0570000000000004</v>
          </cell>
          <cell r="H240">
            <v>0</v>
          </cell>
          <cell r="I240">
            <v>7.0570000000000004</v>
          </cell>
        </row>
        <row r="241">
          <cell r="I241">
            <v>7.0570000000000004</v>
          </cell>
        </row>
        <row r="242">
          <cell r="A242" t="str">
            <v>J</v>
          </cell>
          <cell r="B242" t="str">
            <v>ERECTION,TESTING &amp; COMMISSIONING ETC.</v>
          </cell>
        </row>
        <row r="243">
          <cell r="A243" t="str">
            <v>J</v>
          </cell>
          <cell r="B243" t="str">
            <v>ERECTION,TESTING &amp; COMMISSIONING ETC.</v>
          </cell>
        </row>
        <row r="244">
          <cell r="A244">
            <v>1</v>
          </cell>
          <cell r="B244" t="str">
            <v>160MVA Transformer</v>
          </cell>
          <cell r="C244">
            <v>0</v>
          </cell>
          <cell r="D244">
            <v>0</v>
          </cell>
          <cell r="E244">
            <v>0</v>
          </cell>
          <cell r="F244">
            <v>1.24</v>
          </cell>
          <cell r="G244">
            <v>0</v>
          </cell>
          <cell r="H244">
            <v>1.24</v>
          </cell>
          <cell r="I244">
            <v>0</v>
          </cell>
        </row>
        <row r="245">
          <cell r="A245">
            <v>2</v>
          </cell>
          <cell r="B245" t="str">
            <v>40MVA transformer</v>
          </cell>
          <cell r="C245">
            <v>1</v>
          </cell>
          <cell r="D245">
            <v>0</v>
          </cell>
          <cell r="E245">
            <v>0</v>
          </cell>
          <cell r="F245">
            <v>0.97</v>
          </cell>
          <cell r="G245">
            <v>0.97</v>
          </cell>
          <cell r="H245">
            <v>0.97</v>
          </cell>
          <cell r="I245">
            <v>0.97</v>
          </cell>
        </row>
        <row r="246">
          <cell r="A246">
            <v>3</v>
          </cell>
          <cell r="B246" t="str">
            <v>220KV CB</v>
          </cell>
          <cell r="C246">
            <v>0</v>
          </cell>
          <cell r="D246">
            <v>0</v>
          </cell>
          <cell r="E246">
            <v>0</v>
          </cell>
          <cell r="F246">
            <v>0.2</v>
          </cell>
          <cell r="G246">
            <v>0</v>
          </cell>
          <cell r="H246">
            <v>0.2</v>
          </cell>
          <cell r="I246">
            <v>0</v>
          </cell>
        </row>
        <row r="247">
          <cell r="A247">
            <v>4</v>
          </cell>
          <cell r="B247" t="str">
            <v>220KV CT</v>
          </cell>
          <cell r="C247">
            <v>0</v>
          </cell>
          <cell r="D247">
            <v>0</v>
          </cell>
          <cell r="E247">
            <v>0</v>
          </cell>
          <cell r="F247">
            <v>4.1000000000000002E-2</v>
          </cell>
          <cell r="G247">
            <v>0</v>
          </cell>
          <cell r="H247">
            <v>4.1000000000000002E-2</v>
          </cell>
          <cell r="I247">
            <v>0</v>
          </cell>
        </row>
        <row r="248">
          <cell r="A248">
            <v>5</v>
          </cell>
          <cell r="B248" t="str">
            <v>220KV Isolator</v>
          </cell>
          <cell r="C248">
            <v>0</v>
          </cell>
          <cell r="D248">
            <v>0</v>
          </cell>
          <cell r="E248">
            <v>0</v>
          </cell>
          <cell r="F248">
            <v>0.09</v>
          </cell>
          <cell r="G248">
            <v>0</v>
          </cell>
          <cell r="H248">
            <v>0.09</v>
          </cell>
          <cell r="I248">
            <v>0</v>
          </cell>
        </row>
        <row r="249">
          <cell r="A249">
            <v>6</v>
          </cell>
          <cell r="B249" t="str">
            <v>220KV LA</v>
          </cell>
          <cell r="C249">
            <v>0</v>
          </cell>
          <cell r="D249">
            <v>0</v>
          </cell>
          <cell r="E249">
            <v>0</v>
          </cell>
          <cell r="F249">
            <v>2.5000000000000001E-2</v>
          </cell>
          <cell r="G249">
            <v>0</v>
          </cell>
          <cell r="H249">
            <v>2.5000000000000001E-2</v>
          </cell>
          <cell r="I249">
            <v>0</v>
          </cell>
        </row>
        <row r="250">
          <cell r="A250">
            <v>7</v>
          </cell>
          <cell r="B250" t="str">
            <v>220KV PT/CVT</v>
          </cell>
          <cell r="C250">
            <v>0</v>
          </cell>
          <cell r="D250">
            <v>0</v>
          </cell>
          <cell r="E250">
            <v>0</v>
          </cell>
          <cell r="F250">
            <v>0.04</v>
          </cell>
          <cell r="G250">
            <v>0</v>
          </cell>
          <cell r="H250">
            <v>0.04</v>
          </cell>
          <cell r="I250">
            <v>0</v>
          </cell>
        </row>
        <row r="251">
          <cell r="A251">
            <v>8</v>
          </cell>
          <cell r="B251" t="str">
            <v>220KV C&amp;R Panel</v>
          </cell>
          <cell r="C251">
            <v>0</v>
          </cell>
          <cell r="D251">
            <v>0</v>
          </cell>
          <cell r="E251">
            <v>0</v>
          </cell>
          <cell r="F251">
            <v>0.18</v>
          </cell>
          <cell r="G251">
            <v>0</v>
          </cell>
          <cell r="H251">
            <v>0.18</v>
          </cell>
          <cell r="I251">
            <v>0</v>
          </cell>
        </row>
        <row r="252">
          <cell r="A252">
            <v>9</v>
          </cell>
          <cell r="B252" t="str">
            <v>220/132/33KV Gantries,Busbar equip.structure erection(in MT)</v>
          </cell>
          <cell r="C252">
            <v>22.567999999999998</v>
          </cell>
          <cell r="D252">
            <v>0</v>
          </cell>
          <cell r="E252">
            <v>0</v>
          </cell>
          <cell r="F252">
            <v>2.5000000000000001E-2</v>
          </cell>
          <cell r="G252">
            <v>0.56419999999999992</v>
          </cell>
          <cell r="H252">
            <v>2.5000000000000001E-2</v>
          </cell>
          <cell r="I252">
            <v>0.56419999999999992</v>
          </cell>
        </row>
        <row r="253">
          <cell r="A253">
            <v>10</v>
          </cell>
          <cell r="B253" t="str">
            <v>PLCC equipments</v>
          </cell>
          <cell r="C253" t="str">
            <v>LS</v>
          </cell>
          <cell r="D253">
            <v>0</v>
          </cell>
          <cell r="E253">
            <v>0</v>
          </cell>
          <cell r="F253">
            <v>0</v>
          </cell>
          <cell r="G253">
            <v>0</v>
          </cell>
          <cell r="H253" t="str">
            <v>LS</v>
          </cell>
          <cell r="I253">
            <v>0</v>
          </cell>
        </row>
        <row r="254">
          <cell r="A254">
            <v>11</v>
          </cell>
          <cell r="B254" t="str">
            <v>220KV PI/Solid Core Insulators</v>
          </cell>
          <cell r="C254">
            <v>0</v>
          </cell>
          <cell r="D254">
            <v>0</v>
          </cell>
          <cell r="E254">
            <v>0</v>
          </cell>
          <cell r="F254">
            <v>7.0000000000000001E-3</v>
          </cell>
          <cell r="G254">
            <v>0</v>
          </cell>
          <cell r="H254">
            <v>7.0000000000000001E-3</v>
          </cell>
          <cell r="I254">
            <v>0</v>
          </cell>
        </row>
        <row r="255">
          <cell r="A255">
            <v>12</v>
          </cell>
          <cell r="B255" t="str">
            <v>220KV wave trap</v>
          </cell>
          <cell r="C255">
            <v>0</v>
          </cell>
          <cell r="D255">
            <v>0</v>
          </cell>
          <cell r="E255">
            <v>0</v>
          </cell>
          <cell r="F255">
            <v>0.04</v>
          </cell>
          <cell r="G255">
            <v>0</v>
          </cell>
          <cell r="H255">
            <v>0.04</v>
          </cell>
          <cell r="I255">
            <v>0</v>
          </cell>
        </row>
        <row r="256">
          <cell r="A256">
            <v>13</v>
          </cell>
          <cell r="B256" t="str">
            <v>132KV CC</v>
          </cell>
          <cell r="C256">
            <v>0</v>
          </cell>
          <cell r="D256">
            <v>0</v>
          </cell>
          <cell r="E256">
            <v>0</v>
          </cell>
          <cell r="F256">
            <v>3.4000000000000002E-2</v>
          </cell>
          <cell r="G256">
            <v>0</v>
          </cell>
          <cell r="H256">
            <v>3.4000000000000002E-2</v>
          </cell>
          <cell r="I256">
            <v>0</v>
          </cell>
        </row>
        <row r="257">
          <cell r="A257">
            <v>14</v>
          </cell>
          <cell r="B257" t="str">
            <v>132KV CB</v>
          </cell>
          <cell r="C257">
            <v>1</v>
          </cell>
          <cell r="D257">
            <v>0</v>
          </cell>
          <cell r="E257">
            <v>0</v>
          </cell>
          <cell r="F257">
            <v>0.16</v>
          </cell>
          <cell r="G257">
            <v>0.16</v>
          </cell>
          <cell r="H257">
            <v>0.16</v>
          </cell>
          <cell r="I257">
            <v>0.16</v>
          </cell>
        </row>
        <row r="258">
          <cell r="A258">
            <v>15</v>
          </cell>
          <cell r="B258" t="str">
            <v>132KV CT</v>
          </cell>
          <cell r="C258">
            <v>3</v>
          </cell>
          <cell r="D258">
            <v>0</v>
          </cell>
          <cell r="E258">
            <v>0</v>
          </cell>
          <cell r="F258">
            <v>3.9E-2</v>
          </cell>
          <cell r="G258">
            <v>0.11699999999999999</v>
          </cell>
          <cell r="H258">
            <v>3.9E-2</v>
          </cell>
          <cell r="I258">
            <v>0.11699999999999999</v>
          </cell>
        </row>
        <row r="259">
          <cell r="A259">
            <v>16</v>
          </cell>
          <cell r="B259" t="str">
            <v>132KV Isolators</v>
          </cell>
          <cell r="C259">
            <v>3</v>
          </cell>
          <cell r="D259">
            <v>0</v>
          </cell>
          <cell r="E259">
            <v>0</v>
          </cell>
          <cell r="F259">
            <v>7.0000000000000007E-2</v>
          </cell>
          <cell r="G259">
            <v>0.21000000000000002</v>
          </cell>
          <cell r="H259">
            <v>7.0000000000000007E-2</v>
          </cell>
          <cell r="I259">
            <v>0.21000000000000002</v>
          </cell>
        </row>
        <row r="260">
          <cell r="A260">
            <v>17</v>
          </cell>
          <cell r="B260" t="str">
            <v>132KV LA</v>
          </cell>
          <cell r="C260">
            <v>3</v>
          </cell>
          <cell r="D260">
            <v>0</v>
          </cell>
          <cell r="E260">
            <v>0</v>
          </cell>
          <cell r="F260">
            <v>1.7000000000000001E-2</v>
          </cell>
          <cell r="G260">
            <v>5.1000000000000004E-2</v>
          </cell>
          <cell r="H260">
            <v>1.7000000000000001E-2</v>
          </cell>
          <cell r="I260">
            <v>5.1000000000000004E-2</v>
          </cell>
        </row>
        <row r="261">
          <cell r="A261">
            <v>18</v>
          </cell>
          <cell r="B261" t="str">
            <v>132KV C&amp;R Panel</v>
          </cell>
          <cell r="C261">
            <v>1</v>
          </cell>
          <cell r="D261">
            <v>0</v>
          </cell>
          <cell r="E261">
            <v>0</v>
          </cell>
          <cell r="F261">
            <v>0.14000000000000001</v>
          </cell>
          <cell r="G261">
            <v>0.14000000000000001</v>
          </cell>
          <cell r="H261">
            <v>0.14000000000000001</v>
          </cell>
          <cell r="I261">
            <v>0.14000000000000001</v>
          </cell>
        </row>
        <row r="262">
          <cell r="A262">
            <v>19</v>
          </cell>
          <cell r="B262" t="str">
            <v>132KV PI/Solid Core Insulator</v>
          </cell>
          <cell r="C262">
            <v>6</v>
          </cell>
          <cell r="D262">
            <v>0</v>
          </cell>
          <cell r="E262">
            <v>0</v>
          </cell>
          <cell r="F262">
            <v>5.0000000000000001E-3</v>
          </cell>
          <cell r="G262">
            <v>0.03</v>
          </cell>
          <cell r="H262">
            <v>5.0000000000000001E-3</v>
          </cell>
          <cell r="I262">
            <v>0.03</v>
          </cell>
        </row>
        <row r="263">
          <cell r="A263">
            <v>20</v>
          </cell>
          <cell r="B263" t="str">
            <v>132KV PT</v>
          </cell>
          <cell r="C263">
            <v>0</v>
          </cell>
          <cell r="D263">
            <v>0</v>
          </cell>
          <cell r="E263">
            <v>0</v>
          </cell>
          <cell r="F263">
            <v>3.4000000000000002E-2</v>
          </cell>
          <cell r="G263">
            <v>0</v>
          </cell>
          <cell r="H263">
            <v>3.4000000000000002E-2</v>
          </cell>
          <cell r="I263">
            <v>0</v>
          </cell>
        </row>
        <row r="264">
          <cell r="A264">
            <v>21</v>
          </cell>
          <cell r="B264" t="str">
            <v>33KV CB</v>
          </cell>
          <cell r="C264">
            <v>1</v>
          </cell>
          <cell r="D264">
            <v>0</v>
          </cell>
          <cell r="E264">
            <v>0</v>
          </cell>
          <cell r="F264">
            <v>8.2000000000000003E-2</v>
          </cell>
          <cell r="G264">
            <v>8.2000000000000003E-2</v>
          </cell>
          <cell r="H264">
            <v>8.2000000000000003E-2</v>
          </cell>
          <cell r="I264">
            <v>8.2000000000000003E-2</v>
          </cell>
        </row>
        <row r="265">
          <cell r="A265">
            <v>22</v>
          </cell>
          <cell r="B265" t="str">
            <v>33KV CT</v>
          </cell>
          <cell r="C265">
            <v>3</v>
          </cell>
          <cell r="D265">
            <v>0</v>
          </cell>
          <cell r="E265">
            <v>0</v>
          </cell>
          <cell r="F265">
            <v>0.03</v>
          </cell>
          <cell r="G265">
            <v>0.09</v>
          </cell>
          <cell r="H265">
            <v>0.03</v>
          </cell>
          <cell r="I265">
            <v>0.09</v>
          </cell>
        </row>
        <row r="266">
          <cell r="A266">
            <v>23</v>
          </cell>
          <cell r="B266" t="str">
            <v>33KV PT</v>
          </cell>
          <cell r="C266">
            <v>0</v>
          </cell>
          <cell r="D266">
            <v>0</v>
          </cell>
          <cell r="E266">
            <v>0</v>
          </cell>
          <cell r="F266">
            <v>0.03</v>
          </cell>
          <cell r="G266">
            <v>0</v>
          </cell>
          <cell r="H266">
            <v>0.03</v>
          </cell>
          <cell r="I266">
            <v>0</v>
          </cell>
        </row>
        <row r="267">
          <cell r="A267">
            <v>24</v>
          </cell>
          <cell r="B267" t="str">
            <v>33KV Isolator</v>
          </cell>
          <cell r="C267">
            <v>2</v>
          </cell>
          <cell r="D267">
            <v>0</v>
          </cell>
          <cell r="E267">
            <v>0</v>
          </cell>
          <cell r="F267">
            <v>4.7E-2</v>
          </cell>
          <cell r="G267">
            <v>9.4E-2</v>
          </cell>
          <cell r="H267">
            <v>4.7E-2</v>
          </cell>
          <cell r="I267">
            <v>9.4E-2</v>
          </cell>
        </row>
        <row r="268">
          <cell r="A268">
            <v>25</v>
          </cell>
          <cell r="B268" t="str">
            <v>33KV LA</v>
          </cell>
          <cell r="C268">
            <v>3</v>
          </cell>
          <cell r="D268">
            <v>0</v>
          </cell>
          <cell r="E268">
            <v>0</v>
          </cell>
          <cell r="F268">
            <v>1.0999999999999999E-2</v>
          </cell>
          <cell r="G268">
            <v>3.3000000000000002E-2</v>
          </cell>
          <cell r="H268">
            <v>1.0999999999999999E-2</v>
          </cell>
          <cell r="I268">
            <v>3.3000000000000002E-2</v>
          </cell>
        </row>
        <row r="269">
          <cell r="A269">
            <v>26</v>
          </cell>
          <cell r="B269" t="str">
            <v>33KV C&amp;R Panel</v>
          </cell>
          <cell r="C269">
            <v>1</v>
          </cell>
          <cell r="D269">
            <v>0</v>
          </cell>
          <cell r="E269">
            <v>0</v>
          </cell>
          <cell r="F269">
            <v>0.13</v>
          </cell>
          <cell r="G269">
            <v>0.13</v>
          </cell>
          <cell r="H269">
            <v>0.13</v>
          </cell>
          <cell r="I269">
            <v>0.13</v>
          </cell>
        </row>
        <row r="270">
          <cell r="A270">
            <v>27</v>
          </cell>
          <cell r="B270" t="str">
            <v>33KV PI/Solid Core Insulators</v>
          </cell>
          <cell r="C270">
            <v>0</v>
          </cell>
          <cell r="D270">
            <v>0</v>
          </cell>
          <cell r="E270">
            <v>0</v>
          </cell>
          <cell r="F270">
            <v>3.0000000000000001E-3</v>
          </cell>
          <cell r="G270">
            <v>0</v>
          </cell>
          <cell r="H270">
            <v>3.0000000000000001E-3</v>
          </cell>
          <cell r="I270">
            <v>0</v>
          </cell>
        </row>
        <row r="271">
          <cell r="A271">
            <v>28</v>
          </cell>
          <cell r="B271" t="str">
            <v>Station Transformer,</v>
          </cell>
          <cell r="C271">
            <v>0</v>
          </cell>
          <cell r="D271">
            <v>0</v>
          </cell>
          <cell r="E271">
            <v>0</v>
          </cell>
          <cell r="F271">
            <v>7.0000000000000007E-2</v>
          </cell>
          <cell r="G271">
            <v>0</v>
          </cell>
          <cell r="H271">
            <v>7.0000000000000007E-2</v>
          </cell>
          <cell r="I271">
            <v>0</v>
          </cell>
        </row>
        <row r="272">
          <cell r="A272">
            <v>29</v>
          </cell>
          <cell r="B272" t="str">
            <v>Cable laying &amp; associated works</v>
          </cell>
          <cell r="C272" t="str">
            <v>LS</v>
          </cell>
          <cell r="D272">
            <v>0</v>
          </cell>
          <cell r="E272">
            <v>0</v>
          </cell>
          <cell r="F272">
            <v>0.2</v>
          </cell>
          <cell r="G272">
            <v>0.2</v>
          </cell>
          <cell r="H272" t="str">
            <v>LS</v>
          </cell>
          <cell r="I272">
            <v>0.2</v>
          </cell>
        </row>
        <row r="273">
          <cell r="A273">
            <v>30</v>
          </cell>
          <cell r="B273" t="str">
            <v>Earthing works</v>
          </cell>
          <cell r="C273" t="str">
            <v>LS</v>
          </cell>
          <cell r="D273">
            <v>0</v>
          </cell>
          <cell r="E273">
            <v>0</v>
          </cell>
          <cell r="F273">
            <v>0.2</v>
          </cell>
          <cell r="G273">
            <v>0.2</v>
          </cell>
          <cell r="H273" t="str">
            <v>LS</v>
          </cell>
          <cell r="I273">
            <v>0.2</v>
          </cell>
        </row>
        <row r="274">
          <cell r="A274">
            <v>31</v>
          </cell>
          <cell r="B274" t="str">
            <v>AC/DC Board</v>
          </cell>
          <cell r="C274">
            <v>0</v>
          </cell>
          <cell r="D274">
            <v>0</v>
          </cell>
          <cell r="E274">
            <v>0</v>
          </cell>
          <cell r="F274">
            <v>0.13100000000000001</v>
          </cell>
          <cell r="G274">
            <v>0</v>
          </cell>
          <cell r="H274">
            <v>0.13100000000000001</v>
          </cell>
          <cell r="I274">
            <v>0</v>
          </cell>
        </row>
        <row r="275">
          <cell r="A275">
            <v>32</v>
          </cell>
          <cell r="B275" t="str">
            <v>Fitting of lighting fixtures</v>
          </cell>
          <cell r="C275" t="str">
            <v>LS</v>
          </cell>
          <cell r="D275">
            <v>0</v>
          </cell>
          <cell r="E275">
            <v>0</v>
          </cell>
          <cell r="F275">
            <v>0.1</v>
          </cell>
          <cell r="G275">
            <v>0.1</v>
          </cell>
          <cell r="H275" t="str">
            <v>LS</v>
          </cell>
          <cell r="I275">
            <v>0.1</v>
          </cell>
        </row>
        <row r="276">
          <cell r="A276">
            <v>33</v>
          </cell>
          <cell r="B276" t="str">
            <v>110V 300Ah battery</v>
          </cell>
          <cell r="C276">
            <v>0</v>
          </cell>
          <cell r="D276">
            <v>0</v>
          </cell>
          <cell r="E276">
            <v>0</v>
          </cell>
          <cell r="F276">
            <v>0.14000000000000001</v>
          </cell>
          <cell r="G276">
            <v>0</v>
          </cell>
          <cell r="H276">
            <v>0.14000000000000001</v>
          </cell>
          <cell r="I276">
            <v>0</v>
          </cell>
        </row>
        <row r="277">
          <cell r="A277">
            <v>34</v>
          </cell>
          <cell r="B277" t="str">
            <v>110V 300Ah battery charger</v>
          </cell>
          <cell r="C277">
            <v>0</v>
          </cell>
          <cell r="D277">
            <v>0</v>
          </cell>
          <cell r="E277">
            <v>0</v>
          </cell>
          <cell r="F277">
            <v>9.5000000000000001E-2</v>
          </cell>
          <cell r="G277">
            <v>0</v>
          </cell>
          <cell r="H277">
            <v>9.5000000000000001E-2</v>
          </cell>
          <cell r="I277">
            <v>0</v>
          </cell>
        </row>
        <row r="278">
          <cell r="A278">
            <v>35</v>
          </cell>
          <cell r="B278" t="str">
            <v>48V 200Ah battery</v>
          </cell>
          <cell r="C278">
            <v>0</v>
          </cell>
          <cell r="D278">
            <v>0</v>
          </cell>
          <cell r="E278">
            <v>0</v>
          </cell>
          <cell r="F278">
            <v>0.1</v>
          </cell>
          <cell r="G278">
            <v>0</v>
          </cell>
          <cell r="H278">
            <v>0.1</v>
          </cell>
          <cell r="I278">
            <v>0</v>
          </cell>
        </row>
        <row r="279">
          <cell r="A279">
            <v>36</v>
          </cell>
          <cell r="B279" t="str">
            <v>48V 200Ah battery charger</v>
          </cell>
          <cell r="C279">
            <v>0</v>
          </cell>
          <cell r="D279">
            <v>0</v>
          </cell>
          <cell r="E279">
            <v>0</v>
          </cell>
          <cell r="F279">
            <v>8.5000000000000006E-2</v>
          </cell>
          <cell r="G279">
            <v>0</v>
          </cell>
          <cell r="H279">
            <v>8.5000000000000006E-2</v>
          </cell>
          <cell r="I279">
            <v>0</v>
          </cell>
        </row>
        <row r="280">
          <cell r="A280">
            <v>37</v>
          </cell>
          <cell r="B280" t="str">
            <v xml:space="preserve">Stringing &amp; Jumpering </v>
          </cell>
          <cell r="C280" t="str">
            <v>LS</v>
          </cell>
          <cell r="D280">
            <v>0</v>
          </cell>
          <cell r="E280">
            <v>0</v>
          </cell>
          <cell r="F280">
            <v>0.5</v>
          </cell>
          <cell r="G280">
            <v>0.5</v>
          </cell>
          <cell r="H280" t="str">
            <v>LS</v>
          </cell>
          <cell r="I280">
            <v>0.5</v>
          </cell>
        </row>
        <row r="281">
          <cell r="A281">
            <v>38</v>
          </cell>
          <cell r="B281" t="str">
            <v>Testing &amp; Commissioning &amp; misc.expenditure</v>
          </cell>
          <cell r="C281" t="str">
            <v>LS</v>
          </cell>
          <cell r="D281">
            <v>0</v>
          </cell>
          <cell r="E281">
            <v>0</v>
          </cell>
          <cell r="F281">
            <v>0.1</v>
          </cell>
          <cell r="G281">
            <v>0.1</v>
          </cell>
          <cell r="H281" t="str">
            <v>LS</v>
          </cell>
          <cell r="I281">
            <v>0.1</v>
          </cell>
        </row>
        <row r="282">
          <cell r="A282">
            <v>38</v>
          </cell>
          <cell r="B282" t="str">
            <v>Testing &amp; Commissioning &amp; misc.expenditure</v>
          </cell>
          <cell r="C282" t="str">
            <v>LS</v>
          </cell>
          <cell r="D282">
            <v>0</v>
          </cell>
          <cell r="E282">
            <v>0</v>
          </cell>
          <cell r="F282">
            <v>0.1</v>
          </cell>
          <cell r="G282">
            <v>0.1</v>
          </cell>
          <cell r="H282" t="str">
            <v>LS</v>
          </cell>
          <cell r="I282">
            <v>0.1</v>
          </cell>
        </row>
        <row r="283">
          <cell r="E283">
            <v>0</v>
          </cell>
          <cell r="F283">
            <v>0.1</v>
          </cell>
          <cell r="G283">
            <v>0.1</v>
          </cell>
          <cell r="H283" t="str">
            <v>LS</v>
          </cell>
          <cell r="I283">
            <v>0.1</v>
          </cell>
        </row>
        <row r="284">
          <cell r="B284" t="str">
            <v>SUB TOTAL (J)</v>
          </cell>
          <cell r="C284">
            <v>0</v>
          </cell>
          <cell r="D284">
            <v>0</v>
          </cell>
          <cell r="E284">
            <v>0</v>
          </cell>
          <cell r="F284">
            <v>0</v>
          </cell>
          <cell r="G284">
            <v>3.7711999999999999</v>
          </cell>
          <cell r="H284">
            <v>0</v>
          </cell>
          <cell r="I284">
            <v>3.7711999999999999</v>
          </cell>
        </row>
      </sheetData>
      <sheetData sheetId="13" refreshError="1"/>
      <sheetData sheetId="14" refreshError="1"/>
      <sheetData sheetId="15" refreshError="1"/>
      <sheetData sheetId="16" refreshError="1"/>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ow r="38">
          <cell r="A38">
            <v>0</v>
          </cell>
        </row>
      </sheetData>
      <sheetData sheetId="36">
        <row r="38">
          <cell r="A38" t="str">
            <v xml:space="preserve">ESTIMATE FOR INSTALLATION OF ADDITIONAL 1X40MVA 132/33KV TRANSFORMER AT EXISTING EHV SUBSTATION </v>
          </cell>
        </row>
      </sheetData>
      <sheetData sheetId="37">
        <row r="38">
          <cell r="A38" t="str">
            <v xml:space="preserve">ESTIMATE FOR INSTALLATION OF ADDITIONAL 1X40MVA 132/33KV TRANSFORMER AT EXISTING EHV SUBSTATION </v>
          </cell>
        </row>
      </sheetData>
      <sheetData sheetId="38">
        <row r="38">
          <cell r="A38" t="str">
            <v xml:space="preserve">ESTIMATE FOR INSTALLATION OF ADDITIONAL 1X40MVA 132/33KV TRANSFORMER AT EXISTING EHV SUBSTATION </v>
          </cell>
        </row>
      </sheetData>
      <sheetData sheetId="39">
        <row r="38">
          <cell r="A38" t="str">
            <v xml:space="preserve">ESTIMATE FOR INSTALLATION OF ADDITIONAL 1X40MVA 132/33KV TRANSFORMER AT EXISTING EHV SUBSTATION </v>
          </cell>
        </row>
      </sheetData>
      <sheetData sheetId="40">
        <row r="38">
          <cell r="A38" t="str">
            <v xml:space="preserve">ESTIMATE FOR INSTALLATION OF ADDITIONAL 1X40MVA 132/33KV TRANSFORMER AT EXISTING EHV SUBSTATION </v>
          </cell>
        </row>
      </sheetData>
      <sheetData sheetId="41">
        <row r="38">
          <cell r="A38" t="str">
            <v xml:space="preserve">ESTIMATE FOR INSTALLATION OF ADDITIONAL 1X40MVA 132/33KV TRANSFORMER AT EXISTING EHV SUBSTATION </v>
          </cell>
        </row>
      </sheetData>
      <sheetData sheetId="42">
        <row r="38">
          <cell r="A38" t="str">
            <v xml:space="preserve">ESTIMATE FOR INSTALLATION OF ADDITIONAL 1X40MVA 132/33KV TRANSFORMER AT EXISTING EHV SUBSTATION </v>
          </cell>
        </row>
      </sheetData>
      <sheetData sheetId="43">
        <row r="38">
          <cell r="A38" t="str">
            <v xml:space="preserve">ESTIMATE FOR INSTALLATION OF ADDITIONAL 1X40MVA 132/33KV TRANSFORMER AT EXISTING EHV SUBSTATION </v>
          </cell>
        </row>
      </sheetData>
      <sheetData sheetId="44">
        <row r="38">
          <cell r="A38" t="str">
            <v xml:space="preserve">ESTIMATE FOR INSTALLATION OF ADDITIONAL 1X40MVA 132/33KV TRANSFORMER AT EXISTING EHV SUBSTATION </v>
          </cell>
        </row>
      </sheetData>
      <sheetData sheetId="45">
        <row r="38">
          <cell r="A38" t="str">
            <v xml:space="preserve">ESTIMATE FOR INSTALLATION OF ADDITIONAL 1X40MVA 132/33KV TRANSFORMER AT EXISTING EHV SUBSTATION </v>
          </cell>
        </row>
      </sheetData>
      <sheetData sheetId="46">
        <row r="38">
          <cell r="A38">
            <v>0</v>
          </cell>
        </row>
      </sheetData>
      <sheetData sheetId="47">
        <row r="38">
          <cell r="A38" t="str">
            <v xml:space="preserve">ESTIMATE FOR INSTALLATION OF ADDITIONAL 1X40MVA 132/33KV TRANSFORMER AT EXISTING EHV SUBSTATION </v>
          </cell>
        </row>
      </sheetData>
      <sheetData sheetId="48">
        <row r="38">
          <cell r="A38" t="str">
            <v xml:space="preserve">ESTIMATE FOR INSTALLATION OF ADDITIONAL 1X40MVA 132/33KV TRANSFORMER AT EXISTING EHV SUBSTATION </v>
          </cell>
        </row>
      </sheetData>
      <sheetData sheetId="49">
        <row r="38">
          <cell r="A38" t="str">
            <v xml:space="preserve">ESTIMATE FOR INSTALLATION OF ADDITIONAL 1X40MVA 132/33KV TRANSFORMER AT EXISTING EHV SUBSTATION </v>
          </cell>
        </row>
      </sheetData>
      <sheetData sheetId="50">
        <row r="38">
          <cell r="A38" t="str">
            <v xml:space="preserve">ESTIMATE FOR INSTALLATION OF ADDITIONAL 1X40MVA 132/33KV TRANSFORMER AT EXISTING EHV SUBSTATION </v>
          </cell>
        </row>
      </sheetData>
      <sheetData sheetId="51">
        <row r="38">
          <cell r="A38" t="str">
            <v xml:space="preserve">ESTIMATE FOR INSTALLATION OF ADDITIONAL 1X40MVA 132/33KV TRANSFORMER AT EXISTING EHV SUBSTATION </v>
          </cell>
        </row>
      </sheetData>
      <sheetData sheetId="52">
        <row r="38">
          <cell r="A38" t="str">
            <v xml:space="preserve">ESTIMATE FOR INSTALLATION OF ADDITIONAL 1X40MVA 132/33KV TRANSFORMER AT EXISTING EHV SUBSTATION </v>
          </cell>
        </row>
      </sheetData>
      <sheetData sheetId="53">
        <row r="38">
          <cell r="A38" t="str">
            <v xml:space="preserve">ESTIMATE FOR INSTALLATION OF ADDITIONAL 1X40MVA 132/33KV TRANSFORMER AT EXISTING EHV SUBSTATION </v>
          </cell>
        </row>
      </sheetData>
      <sheetData sheetId="54">
        <row r="38">
          <cell r="A38" t="str">
            <v xml:space="preserve">ESTIMATE FOR INSTALLATION OF ADDITIONAL 1X40MVA 132/33KV TRANSFORMER AT EXISTING EHV SUBSTATION </v>
          </cell>
        </row>
      </sheetData>
      <sheetData sheetId="55">
        <row r="38">
          <cell r="A38" t="str">
            <v xml:space="preserve">ESTIMATE FOR INSTALLATION OF ADDITIONAL 1X40MVA 132/33KV TRANSFORMER AT EXISTING EHV SUBSTATION </v>
          </cell>
        </row>
      </sheetData>
      <sheetData sheetId="56">
        <row r="38">
          <cell r="A38" t="str">
            <v xml:space="preserve">ESTIMATE FOR INSTALLATION OF ADDITIONAL 1X40MVA 132/33KV TRANSFORMER AT EXISTING EHV SUBSTATION </v>
          </cell>
        </row>
      </sheetData>
      <sheetData sheetId="57">
        <row r="38">
          <cell r="A38">
            <v>0</v>
          </cell>
        </row>
      </sheetData>
      <sheetData sheetId="58">
        <row r="38">
          <cell r="A38" t="str">
            <v xml:space="preserve">ESTIMATE FOR INSTALLATION OF ADDITIONAL 1X40MVA 132/33KV TRANSFORMER AT EXISTING EHV SUBSTATION </v>
          </cell>
        </row>
      </sheetData>
      <sheetData sheetId="59">
        <row r="38">
          <cell r="A38" t="str">
            <v xml:space="preserve">ESTIMATE FOR INSTALLATION OF ADDITIONAL 1X40MVA 132/33KV TRANSFORMER AT EXISTING EHV SUBSTATION </v>
          </cell>
        </row>
      </sheetData>
      <sheetData sheetId="60">
        <row r="38">
          <cell r="A38">
            <v>0</v>
          </cell>
        </row>
      </sheetData>
      <sheetData sheetId="61">
        <row r="38">
          <cell r="A38">
            <v>0</v>
          </cell>
        </row>
      </sheetData>
      <sheetData sheetId="62">
        <row r="38">
          <cell r="A38">
            <v>0</v>
          </cell>
        </row>
      </sheetData>
      <sheetData sheetId="63">
        <row r="38">
          <cell r="A38">
            <v>0</v>
          </cell>
        </row>
      </sheetData>
      <sheetData sheetId="64">
        <row r="38">
          <cell r="A38">
            <v>0</v>
          </cell>
        </row>
      </sheetData>
      <sheetData sheetId="65">
        <row r="38">
          <cell r="A38">
            <v>0</v>
          </cell>
        </row>
      </sheetData>
      <sheetData sheetId="66">
        <row r="38">
          <cell r="A38">
            <v>0</v>
          </cell>
        </row>
      </sheetData>
      <sheetData sheetId="67">
        <row r="38">
          <cell r="A38" t="str">
            <v xml:space="preserve">ESTIMATE FOR INSTALLATION OF ADDITIONAL 1X40MVA 132/33KV TRANSFORMER AT EXISTING EHV SUBSTATION </v>
          </cell>
        </row>
      </sheetData>
      <sheetData sheetId="68">
        <row r="38">
          <cell r="A38" t="str">
            <v xml:space="preserve">ESTIMATE FOR INSTALLATION OF ADDITIONAL 1X40MVA 132/33KV TRANSFORMER AT EXISTING EHV SUBSTATION </v>
          </cell>
        </row>
      </sheetData>
      <sheetData sheetId="69">
        <row r="38">
          <cell r="A38">
            <v>0</v>
          </cell>
        </row>
      </sheetData>
      <sheetData sheetId="70">
        <row r="38">
          <cell r="A38">
            <v>0</v>
          </cell>
        </row>
      </sheetData>
      <sheetData sheetId="71">
        <row r="38">
          <cell r="A38">
            <v>0</v>
          </cell>
        </row>
      </sheetData>
      <sheetData sheetId="72">
        <row r="38">
          <cell r="A38">
            <v>0</v>
          </cell>
        </row>
      </sheetData>
      <sheetData sheetId="73">
        <row r="38">
          <cell r="A38" t="str">
            <v xml:space="preserve">ESTIMATE FOR INSTALLATION OF ADDITIONAL 1X40MVA 132/33KV TRANSFORMER AT EXISTING EHV SUBSTATION </v>
          </cell>
        </row>
      </sheetData>
      <sheetData sheetId="74">
        <row r="38">
          <cell r="A38" t="str">
            <v xml:space="preserve">ESTIMATE FOR INSTALLATION OF ADDITIONAL 1X40MVA 132/33KV TRANSFORMER AT EXISTING EHV SUBSTATION </v>
          </cell>
        </row>
      </sheetData>
      <sheetData sheetId="75">
        <row r="38">
          <cell r="A38" t="str">
            <v xml:space="preserve">ESTIMATE FOR INSTALLATION OF ADDITIONAL 1X40MVA 132/33KV TRANSFORMER AT EXISTING EHV SUBSTATION </v>
          </cell>
        </row>
      </sheetData>
      <sheetData sheetId="76">
        <row r="38">
          <cell r="A38" t="str">
            <v xml:space="preserve">ESTIMATE FOR INSTALLATION OF ADDITIONAL 1X40MVA 132/33KV TRANSFORMER AT EXISTING EHV SUBSTATION </v>
          </cell>
        </row>
      </sheetData>
      <sheetData sheetId="77">
        <row r="38">
          <cell r="A38" t="str">
            <v xml:space="preserve">ESTIMATE FOR INSTALLATION OF ADDITIONAL 1X40MVA 132/33KV TRANSFORMER AT EXISTING EHV SUBSTATION </v>
          </cell>
        </row>
      </sheetData>
      <sheetData sheetId="78">
        <row r="38">
          <cell r="A38" t="str">
            <v xml:space="preserve">ESTIMATE FOR INSTALLATION OF ADDITIONAL 1X40MVA 132/33KV TRANSFORMER AT EXISTING EHV SUBSTATION </v>
          </cell>
        </row>
      </sheetData>
      <sheetData sheetId="79">
        <row r="38">
          <cell r="A38" t="str">
            <v xml:space="preserve">ESTIMATE FOR INSTALLATION OF ADDITIONAL 1X40MVA 132/33KV TRANSFORMER AT EXISTING EHV SUBSTATION </v>
          </cell>
        </row>
      </sheetData>
      <sheetData sheetId="80">
        <row r="38">
          <cell r="A38" t="str">
            <v xml:space="preserve">ESTIMATE FOR INSTALLATION OF ADDITIONAL 1X40MVA 132/33KV TRANSFORMER AT EXISTING EHV SUBSTATION </v>
          </cell>
        </row>
      </sheetData>
      <sheetData sheetId="81">
        <row r="38">
          <cell r="A38" t="str">
            <v xml:space="preserve">ESTIMATE FOR INSTALLATION OF ADDITIONAL 1X40MVA 132/33KV TRANSFORMER AT EXISTING EHV SUBSTATION </v>
          </cell>
        </row>
      </sheetData>
      <sheetData sheetId="82">
        <row r="38">
          <cell r="A38" t="str">
            <v xml:space="preserve">ESTIMATE FOR INSTALLATION OF ADDITIONAL 1X40MVA 132/33KV TRANSFORMER AT EXISTING EHV SUBSTATION </v>
          </cell>
        </row>
      </sheetData>
      <sheetData sheetId="83">
        <row r="38">
          <cell r="A38" t="str">
            <v xml:space="preserve">ESTIMATE FOR INSTALLATION OF ADDITIONAL 1X40MVA 132/33KV TRANSFORMER AT EXISTING EHV SUBSTATION </v>
          </cell>
        </row>
      </sheetData>
      <sheetData sheetId="84">
        <row r="38">
          <cell r="A38" t="str">
            <v xml:space="preserve">ESTIMATE FOR INSTALLATION OF ADDITIONAL 1X40MVA 132/33KV TRANSFORMER AT EXISTING EHV SUBSTATION </v>
          </cell>
        </row>
      </sheetData>
      <sheetData sheetId="85">
        <row r="38">
          <cell r="A38" t="str">
            <v xml:space="preserve">ESTIMATE FOR INSTALLATION OF ADDITIONAL 1X40MVA 132/33KV TRANSFORMER AT EXISTING EHV SUBSTATION </v>
          </cell>
        </row>
      </sheetData>
      <sheetData sheetId="86">
        <row r="38">
          <cell r="A38" t="str">
            <v xml:space="preserve">ESTIMATE FOR INSTALLATION OF ADDITIONAL 1X40MVA 132/33KV TRANSFORMER AT EXISTING EHV SUBSTATION </v>
          </cell>
        </row>
      </sheetData>
      <sheetData sheetId="87">
        <row r="38">
          <cell r="A38" t="str">
            <v xml:space="preserve">ESTIMATE FOR INSTALLATION OF ADDITIONAL 1X40MVA 132/33KV TRANSFORMER AT EXISTING EHV SUBSTATION </v>
          </cell>
        </row>
      </sheetData>
      <sheetData sheetId="88">
        <row r="38">
          <cell r="A38" t="str">
            <v xml:space="preserve">ESTIMATE FOR INSTALLATION OF ADDITIONAL 1X40MVA 132/33KV TRANSFORMER AT EXISTING EHV SUBSTATION </v>
          </cell>
        </row>
      </sheetData>
      <sheetData sheetId="89">
        <row r="38">
          <cell r="A38" t="str">
            <v xml:space="preserve">ESTIMATE FOR INSTALLATION OF ADDITIONAL 1X40MVA 132/33KV TRANSFORMER AT EXISTING EHV SUBSTATION </v>
          </cell>
        </row>
      </sheetData>
      <sheetData sheetId="90">
        <row r="38">
          <cell r="A38" t="str">
            <v xml:space="preserve">ESTIMATE FOR INSTALLATION OF ADDITIONAL 1X40MVA 132/33KV TRANSFORMER AT EXISTING EHV SUBSTATION </v>
          </cell>
        </row>
      </sheetData>
      <sheetData sheetId="91">
        <row r="38">
          <cell r="A38" t="str">
            <v xml:space="preserve">ESTIMATE FOR INSTALLATION OF ADDITIONAL 1X40MVA 132/33KV TRANSFORMER AT EXISTING EHV SUBSTATION </v>
          </cell>
        </row>
      </sheetData>
      <sheetData sheetId="92">
        <row r="38">
          <cell r="A38" t="str">
            <v xml:space="preserve">ESTIMATE FOR INSTALLATION OF ADDITIONAL 1X40MVA 132/33KV TRANSFORMER AT EXISTING EHV SUBSTATION </v>
          </cell>
        </row>
      </sheetData>
      <sheetData sheetId="93">
        <row r="38">
          <cell r="A38" t="str">
            <v xml:space="preserve">ESTIMATE FOR INSTALLATION OF ADDITIONAL 1X40MVA 132/33KV TRANSFORMER AT EXISTING EHV SUBSTATION </v>
          </cell>
        </row>
      </sheetData>
      <sheetData sheetId="94">
        <row r="38">
          <cell r="A38" t="str">
            <v xml:space="preserve">ESTIMATE FOR INSTALLATION OF ADDITIONAL 1X40MVA 132/33KV TRANSFORMER AT EXISTING EHV SUBSTATION </v>
          </cell>
        </row>
      </sheetData>
      <sheetData sheetId="95">
        <row r="38">
          <cell r="A38" t="str">
            <v xml:space="preserve">ESTIMATE FOR INSTALLATION OF ADDITIONAL 1X40MVA 132/33KV TRANSFORMER AT EXISTING EHV SUBSTATION </v>
          </cell>
        </row>
      </sheetData>
      <sheetData sheetId="96">
        <row r="38">
          <cell r="A38" t="str">
            <v xml:space="preserve">ESTIMATE FOR INSTALLATION OF ADDITIONAL 1X40MVA 132/33KV TRANSFORMER AT EXISTING EHV SUBSTATION </v>
          </cell>
        </row>
      </sheetData>
      <sheetData sheetId="97">
        <row r="38">
          <cell r="A38" t="str">
            <v xml:space="preserve">ESTIMATE FOR INSTALLATION OF ADDITIONAL 1X40MVA 132/33KV TRANSFORMER AT EXISTING EHV SUBSTATION </v>
          </cell>
        </row>
      </sheetData>
      <sheetData sheetId="98" refreshError="1"/>
      <sheetData sheetId="99">
        <row r="38">
          <cell r="A38" t="str">
            <v xml:space="preserve">ESTIMATE FOR INSTALLATION OF ADDITIONAL 1X40MVA 132/33KV TRANSFORMER AT EXISTING EHV SUBSTATION </v>
          </cell>
        </row>
      </sheetData>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ow r="38">
          <cell r="A38" t="str">
            <v xml:space="preserve">ESTIMATE FOR INSTALLATION OF ADDITIONAL 1X40MVA 132/33KV TRANSFORMER AT EXISTING EHV SUBSTATION </v>
          </cell>
        </row>
      </sheetData>
      <sheetData sheetId="110">
        <row r="38">
          <cell r="A38" t="str">
            <v xml:space="preserve">ESTIMATE FOR INSTALLATION OF ADDITIONAL 1X40MVA 132/33KV TRANSFORMER AT EXISTING EHV SUBSTATION </v>
          </cell>
        </row>
      </sheetData>
      <sheetData sheetId="111" refreshError="1"/>
      <sheetData sheetId="112" refreshError="1"/>
      <sheetData sheetId="113">
        <row r="38">
          <cell r="A38" t="str">
            <v xml:space="preserve">ESTIMATE FOR INSTALLATION OF ADDITIONAL 1X40MVA 132/33KV TRANSFORMER AT EXISTING EHV SUBSTATION </v>
          </cell>
        </row>
      </sheetData>
      <sheetData sheetId="114">
        <row r="38">
          <cell r="A38" t="str">
            <v xml:space="preserve">ESTIMATE FOR INSTALLATION OF ADDITIONAL 1X40MVA 132/33KV TRANSFORMER AT EXISTING EHV SUBSTATION </v>
          </cell>
        </row>
      </sheetData>
      <sheetData sheetId="115">
        <row r="38">
          <cell r="A38" t="str">
            <v xml:space="preserve">ESTIMATE FOR INSTALLATION OF ADDITIONAL 1X40MVA 132/33KV TRANSFORMER AT EXISTING EHV SUBSTATION </v>
          </cell>
        </row>
      </sheetData>
      <sheetData sheetId="116">
        <row r="38">
          <cell r="A38" t="str">
            <v xml:space="preserve">ESTIMATE FOR INSTALLATION OF ADDITIONAL 1X40MVA 132/33KV TRANSFORMER AT EXISTING EHV SUBSTATION </v>
          </cell>
        </row>
      </sheetData>
      <sheetData sheetId="117">
        <row r="38">
          <cell r="A38" t="str">
            <v xml:space="preserve">ESTIMATE FOR INSTALLATION OF ADDITIONAL 1X40MVA 132/33KV TRANSFORMER AT EXISTING EHV SUBSTATION </v>
          </cell>
        </row>
      </sheetData>
      <sheetData sheetId="118">
        <row r="38">
          <cell r="A38" t="str">
            <v xml:space="preserve">ESTIMATE FOR INSTALLATION OF ADDITIONAL 1X40MVA 132/33KV TRANSFORMER AT EXISTING EHV SUBSTATION </v>
          </cell>
        </row>
      </sheetData>
      <sheetData sheetId="119">
        <row r="38">
          <cell r="A38" t="str">
            <v xml:space="preserve">ESTIMATE FOR INSTALLATION OF ADDITIONAL 1X40MVA 132/33KV TRANSFORMER AT EXISTING EHV SUBSTATION </v>
          </cell>
        </row>
      </sheetData>
      <sheetData sheetId="120">
        <row r="38">
          <cell r="A38" t="str">
            <v xml:space="preserve">ESTIMATE FOR INSTALLATION OF ADDITIONAL 1X40MVA 132/33KV TRANSFORMER AT EXISTING EHV SUBSTATION </v>
          </cell>
        </row>
      </sheetData>
      <sheetData sheetId="121">
        <row r="38">
          <cell r="A38" t="str">
            <v xml:space="preserve">ESTIMATE FOR INSTALLATION OF ADDITIONAL 1X40MVA 132/33KV TRANSFORMER AT EXISTING EHV SUBSTATION </v>
          </cell>
        </row>
      </sheetData>
      <sheetData sheetId="122">
        <row r="38">
          <cell r="A38" t="str">
            <v xml:space="preserve">ESTIMATE FOR INSTALLATION OF ADDITIONAL 1X40MVA 132/33KV TRANSFORMER AT EXISTING EHV SUBSTATION </v>
          </cell>
        </row>
      </sheetData>
      <sheetData sheetId="123">
        <row r="38">
          <cell r="A38" t="str">
            <v xml:space="preserve">ESTIMATE FOR INSTALLATION OF ADDITIONAL 1X40MVA 132/33KV TRANSFORMER AT EXISTING EHV SUBSTATION </v>
          </cell>
        </row>
      </sheetData>
      <sheetData sheetId="124">
        <row r="38">
          <cell r="A38" t="str">
            <v xml:space="preserve">ESTIMATE FOR INSTALLATION OF ADDITIONAL 1X40MVA 132/33KV TRANSFORMER AT EXISTING EHV SUBSTATION </v>
          </cell>
        </row>
      </sheetData>
      <sheetData sheetId="125">
        <row r="38">
          <cell r="A38" t="str">
            <v xml:space="preserve">ESTIMATE FOR INSTALLATION OF ADDITIONAL 1X40MVA 132/33KV TRANSFORMER AT EXISTING EHV SUBSTATION </v>
          </cell>
        </row>
      </sheetData>
      <sheetData sheetId="126">
        <row r="38">
          <cell r="A38" t="str">
            <v xml:space="preserve">ESTIMATE FOR INSTALLATION OF ADDITIONAL 1X40MVA 132/33KV TRANSFORMER AT EXISTING EHV SUBSTATION </v>
          </cell>
        </row>
      </sheetData>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ow r="38">
          <cell r="A38" t="str">
            <v xml:space="preserve">ESTIMATE FOR INSTALLATION OF ADDITIONAL 1X40MVA 132/33KV TRANSFORMER AT EXISTING EHV SUBSTATION </v>
          </cell>
        </row>
      </sheetData>
      <sheetData sheetId="144"/>
      <sheetData sheetId="145"/>
      <sheetData sheetId="146"/>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sheetData sheetId="163"/>
      <sheetData sheetId="164"/>
      <sheetData sheetId="165"/>
      <sheetData sheetId="166"/>
      <sheetData sheetId="167"/>
      <sheetData sheetId="168"/>
      <sheetData sheetId="169"/>
      <sheetData sheetId="170">
        <row r="38">
          <cell r="A38">
            <v>0</v>
          </cell>
        </row>
      </sheetData>
      <sheetData sheetId="171">
        <row r="38">
          <cell r="A38" t="str">
            <v xml:space="preserve">ESTIMATE FOR INSTALLATION OF ADDITIONAL 1X40MVA 132/33KV TRANSFORMER AT EXISTING EHV SUBSTATION </v>
          </cell>
        </row>
      </sheetData>
      <sheetData sheetId="172">
        <row r="38">
          <cell r="A38" t="str">
            <v xml:space="preserve">ESTIMATE FOR INSTALLATION OF ADDITIONAL 1X40MVA 132/33KV TRANSFORMER AT EXISTING EHV SUBSTATION </v>
          </cell>
        </row>
      </sheetData>
      <sheetData sheetId="173">
        <row r="38">
          <cell r="A38" t="str">
            <v xml:space="preserve">ESTIMATE FOR INSTALLATION OF ADDITIONAL 1X40MVA 132/33KV TRANSFORMER AT EXISTING EHV SUBSTATION </v>
          </cell>
        </row>
      </sheetData>
      <sheetData sheetId="174">
        <row r="38">
          <cell r="A38" t="str">
            <v xml:space="preserve">ESTIMATE FOR INSTALLATION OF ADDITIONAL 1X40MVA 132/33KV TRANSFORMER AT EXISTING EHV SUBSTATION </v>
          </cell>
        </row>
      </sheetData>
      <sheetData sheetId="175">
        <row r="38">
          <cell r="A38" t="str">
            <v xml:space="preserve">ESTIMATE FOR INSTALLATION OF ADDITIONAL 1X40MVA 132/33KV TRANSFORMER AT EXISTING EHV SUBSTATION </v>
          </cell>
        </row>
      </sheetData>
      <sheetData sheetId="176">
        <row r="38">
          <cell r="A38" t="str">
            <v xml:space="preserve">ESTIMATE FOR INSTALLATION OF ADDITIONAL 1X40MVA 132/33KV TRANSFORMER AT EXISTING EHV SUBSTATION </v>
          </cell>
        </row>
      </sheetData>
      <sheetData sheetId="177">
        <row r="38">
          <cell r="A38" t="str">
            <v xml:space="preserve">ESTIMATE FOR INSTALLATION OF ADDITIONAL 1X40MVA 132/33KV TRANSFORMER AT EXISTING EHV SUBSTATION </v>
          </cell>
        </row>
      </sheetData>
      <sheetData sheetId="178">
        <row r="38">
          <cell r="A38" t="str">
            <v xml:space="preserve">ESTIMATE FOR INSTALLATION OF ADDITIONAL 1X40MVA 132/33KV TRANSFORMER AT EXISTING EHV SUBSTATION </v>
          </cell>
        </row>
      </sheetData>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row r="38">
          <cell r="A38" t="str">
            <v xml:space="preserve">ESTIMATE FOR INSTALLATION OF ADDITIONAL 1X40MVA 132/33KV TRANSFORMER AT EXISTING EHV SUBSTATION </v>
          </cell>
        </row>
      </sheetData>
      <sheetData sheetId="195"/>
      <sheetData sheetId="196"/>
      <sheetData sheetId="197"/>
      <sheetData sheetId="198">
        <row r="38">
          <cell r="A38" t="str">
            <v xml:space="preserve">ESTIMATE FOR INSTALLATION OF ADDITIONAL 1X40MVA 132/33KV TRANSFORMER AT EXISTING EHV SUBSTATION </v>
          </cell>
        </row>
      </sheetData>
      <sheetData sheetId="199">
        <row r="38">
          <cell r="A38" t="str">
            <v xml:space="preserve">ESTIMATE FOR INSTALLATION OF ADDITIONAL 1X40MVA 132/33KV TRANSFORMER AT EXISTING EHV SUBSTATION </v>
          </cell>
        </row>
      </sheetData>
      <sheetData sheetId="200">
        <row r="38">
          <cell r="A38" t="str">
            <v xml:space="preserve">ESTIMATE FOR INSTALLATION OF ADDITIONAL 1X40MVA 132/33KV TRANSFORMER AT EXISTING EHV SUBSTATION </v>
          </cell>
        </row>
      </sheetData>
      <sheetData sheetId="201"/>
      <sheetData sheetId="202"/>
      <sheetData sheetId="203"/>
      <sheetData sheetId="204"/>
      <sheetData sheetId="205"/>
      <sheetData sheetId="206"/>
      <sheetData sheetId="207"/>
      <sheetData sheetId="208"/>
      <sheetData sheetId="209"/>
      <sheetData sheetId="210"/>
      <sheetData sheetId="211">
        <row r="38">
          <cell r="A38">
            <v>0</v>
          </cell>
        </row>
      </sheetData>
      <sheetData sheetId="212">
        <row r="38">
          <cell r="A38" t="str">
            <v xml:space="preserve">ESTIMATE FOR INSTALLATION OF ADDITIONAL 1X40MVA 132/33KV TRANSFORMER AT EXISTING EHV SUBSTATION </v>
          </cell>
        </row>
      </sheetData>
      <sheetData sheetId="213">
        <row r="38">
          <cell r="A38" t="str">
            <v xml:space="preserve">ESTIMATE FOR INSTALLATION OF ADDITIONAL 1X40MVA 132/33KV TRANSFORMER AT EXISTING EHV SUBSTATION </v>
          </cell>
        </row>
      </sheetData>
      <sheetData sheetId="214">
        <row r="38">
          <cell r="A38" t="str">
            <v xml:space="preserve">ESTIMATE FOR INSTALLATION OF ADDITIONAL 1X40MVA 132/33KV TRANSFORMER AT EXISTING EHV SUBSTATION </v>
          </cell>
        </row>
      </sheetData>
      <sheetData sheetId="215">
        <row r="38">
          <cell r="A38" t="str">
            <v xml:space="preserve">ESTIMATE FOR INSTALLATION OF ADDITIONAL 1X40MVA 132/33KV TRANSFORMER AT EXISTING EHV SUBSTATION </v>
          </cell>
        </row>
      </sheetData>
      <sheetData sheetId="216">
        <row r="38">
          <cell r="A38" t="str">
            <v xml:space="preserve">ESTIMATE FOR INSTALLATION OF ADDITIONAL 1X40MVA 132/33KV TRANSFORMER AT EXISTING EHV SUBSTATION </v>
          </cell>
        </row>
      </sheetData>
      <sheetData sheetId="217">
        <row r="38">
          <cell r="A38" t="str">
            <v xml:space="preserve">ESTIMATE FOR INSTALLATION OF ADDITIONAL 1X40MVA 132/33KV TRANSFORMER AT EXISTING EHV SUBSTATION </v>
          </cell>
        </row>
      </sheetData>
      <sheetData sheetId="218">
        <row r="38">
          <cell r="A38" t="str">
            <v xml:space="preserve">ESTIMATE FOR INSTALLATION OF ADDITIONAL 1X40MVA 132/33KV TRANSFORMER AT EXISTING EHV SUBSTATION </v>
          </cell>
        </row>
      </sheetData>
      <sheetData sheetId="219">
        <row r="38">
          <cell r="A38" t="str">
            <v xml:space="preserve">ESTIMATE FOR INSTALLATION OF ADDITIONAL 1X40MVA 132/33KV TRANSFORMER AT EXISTING EHV SUBSTATION </v>
          </cell>
        </row>
      </sheetData>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row r="38">
          <cell r="A38" t="str">
            <v xml:space="preserve">ESTIMATE FOR INSTALLATION OF ADDITIONAL 1X40MVA 132/33KV TRANSFORMER AT EXISTING EHV SUBSTATION </v>
          </cell>
        </row>
      </sheetData>
      <sheetData sheetId="236"/>
      <sheetData sheetId="237"/>
      <sheetData sheetId="238"/>
      <sheetData sheetId="239">
        <row r="38">
          <cell r="A38" t="str">
            <v xml:space="preserve">ESTIMATE FOR INSTALLATION OF ADDITIONAL 1X40MVA 132/33KV TRANSFORMER AT EXISTING EHV SUBSTATION </v>
          </cell>
        </row>
      </sheetData>
      <sheetData sheetId="240">
        <row r="38">
          <cell r="A38" t="str">
            <v xml:space="preserve">ESTIMATE FOR INSTALLATION OF ADDITIONAL 1X40MVA 132/33KV TRANSFORMER AT EXISTING EHV SUBSTATION </v>
          </cell>
        </row>
      </sheetData>
      <sheetData sheetId="241">
        <row r="38">
          <cell r="A38" t="str">
            <v xml:space="preserve">ESTIMATE FOR INSTALLATION OF ADDITIONAL 1X40MVA 132/33KV TRANSFORMER AT EXISTING EHV SUBSTATION </v>
          </cell>
        </row>
      </sheetData>
      <sheetData sheetId="242"/>
      <sheetData sheetId="243"/>
      <sheetData sheetId="244"/>
      <sheetData sheetId="245"/>
      <sheetData sheetId="246"/>
      <sheetData sheetId="247"/>
      <sheetData sheetId="248"/>
      <sheetData sheetId="249"/>
      <sheetData sheetId="250"/>
      <sheetData sheetId="251"/>
      <sheetData sheetId="252">
        <row r="38">
          <cell r="A38">
            <v>0</v>
          </cell>
        </row>
      </sheetData>
      <sheetData sheetId="253">
        <row r="38">
          <cell r="A38" t="str">
            <v xml:space="preserve">ESTIMATE FOR INSTALLATION OF ADDITIONAL 1X40MVA 132/33KV TRANSFORMER AT EXISTING EHV SUBSTATION </v>
          </cell>
        </row>
      </sheetData>
      <sheetData sheetId="254">
        <row r="38">
          <cell r="A38" t="str">
            <v xml:space="preserve">ESTIMATE FOR INSTALLATION OF ADDITIONAL 1X40MVA 132/33KV TRANSFORMER AT EXISTING EHV SUBSTATION </v>
          </cell>
        </row>
      </sheetData>
      <sheetData sheetId="255">
        <row r="38">
          <cell r="A38" t="str">
            <v xml:space="preserve">ESTIMATE FOR INSTALLATION OF ADDITIONAL 1X40MVA 132/33KV TRANSFORMER AT EXISTING EHV SUBSTATION </v>
          </cell>
        </row>
      </sheetData>
      <sheetData sheetId="256">
        <row r="38">
          <cell r="A38" t="str">
            <v xml:space="preserve">ESTIMATE FOR INSTALLATION OF ADDITIONAL 1X40MVA 132/33KV TRANSFORMER AT EXISTING EHV SUBSTATION </v>
          </cell>
        </row>
      </sheetData>
      <sheetData sheetId="257">
        <row r="38">
          <cell r="A38" t="str">
            <v xml:space="preserve">ESTIMATE FOR INSTALLATION OF ADDITIONAL 1X40MVA 132/33KV TRANSFORMER AT EXISTING EHV SUBSTATION </v>
          </cell>
        </row>
      </sheetData>
      <sheetData sheetId="258">
        <row r="38">
          <cell r="A38" t="str">
            <v xml:space="preserve">ESTIMATE FOR INSTALLATION OF ADDITIONAL 1X40MVA 132/33KV TRANSFORMER AT EXISTING EHV SUBSTATION </v>
          </cell>
        </row>
      </sheetData>
      <sheetData sheetId="259">
        <row r="38">
          <cell r="A38" t="str">
            <v xml:space="preserve">ESTIMATE FOR INSTALLATION OF ADDITIONAL 1X40MVA 132/33KV TRANSFORMER AT EXISTING EHV SUBSTATION </v>
          </cell>
        </row>
      </sheetData>
      <sheetData sheetId="260">
        <row r="38">
          <cell r="A38" t="str">
            <v xml:space="preserve">ESTIMATE FOR INSTALLATION OF ADDITIONAL 1X40MVA 132/33KV TRANSFORMER AT EXISTING EHV SUBSTATION </v>
          </cell>
        </row>
      </sheetData>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row r="38">
          <cell r="A38" t="str">
            <v xml:space="preserve">ESTIMATE FOR INSTALLATION OF ADDITIONAL 1X40MVA 132/33KV TRANSFORMER AT EXISTING EHV SUBSTATION </v>
          </cell>
        </row>
      </sheetData>
      <sheetData sheetId="277"/>
      <sheetData sheetId="278"/>
      <sheetData sheetId="279"/>
      <sheetData sheetId="280">
        <row r="38">
          <cell r="A38" t="str">
            <v xml:space="preserve">ESTIMATE FOR INSTALLATION OF ADDITIONAL 1X40MVA 132/33KV TRANSFORMER AT EXISTING EHV SUBSTATION </v>
          </cell>
        </row>
      </sheetData>
      <sheetData sheetId="281">
        <row r="38">
          <cell r="A38" t="str">
            <v xml:space="preserve">ESTIMATE FOR INSTALLATION OF ADDITIONAL 1X40MVA 132/33KV TRANSFORMER AT EXISTING EHV SUBSTATION </v>
          </cell>
        </row>
      </sheetData>
      <sheetData sheetId="282">
        <row r="38">
          <cell r="A38" t="str">
            <v xml:space="preserve">ESTIMATE FOR INSTALLATION OF ADDITIONAL 1X40MVA 132/33KV TRANSFORMER AT EXISTING EHV SUBSTATION </v>
          </cell>
        </row>
      </sheetData>
      <sheetData sheetId="283"/>
      <sheetData sheetId="284"/>
      <sheetData sheetId="285"/>
      <sheetData sheetId="286"/>
      <sheetData sheetId="287"/>
      <sheetData sheetId="288"/>
      <sheetData sheetId="289"/>
      <sheetData sheetId="290"/>
      <sheetData sheetId="291"/>
      <sheetData sheetId="292"/>
      <sheetData sheetId="293">
        <row r="38">
          <cell r="A38">
            <v>0</v>
          </cell>
        </row>
      </sheetData>
      <sheetData sheetId="294">
        <row r="38">
          <cell r="A38" t="str">
            <v xml:space="preserve">ESTIMATE FOR INSTALLATION OF ADDITIONAL 1X40MVA 132/33KV TRANSFORMER AT EXISTING EHV SUBSTATION </v>
          </cell>
        </row>
      </sheetData>
      <sheetData sheetId="295">
        <row r="38">
          <cell r="A38" t="str">
            <v xml:space="preserve">ESTIMATE FOR INSTALLATION OF ADDITIONAL 1X40MVA 132/33KV TRANSFORMER AT EXISTING EHV SUBSTATION </v>
          </cell>
        </row>
      </sheetData>
      <sheetData sheetId="296">
        <row r="38">
          <cell r="A38" t="str">
            <v xml:space="preserve">ESTIMATE FOR INSTALLATION OF ADDITIONAL 1X40MVA 132/33KV TRANSFORMER AT EXISTING EHV SUBSTATION </v>
          </cell>
        </row>
      </sheetData>
      <sheetData sheetId="297">
        <row r="38">
          <cell r="A38" t="str">
            <v xml:space="preserve">ESTIMATE FOR INSTALLATION OF ADDITIONAL 1X40MVA 132/33KV TRANSFORMER AT EXISTING EHV SUBSTATION </v>
          </cell>
        </row>
      </sheetData>
      <sheetData sheetId="298">
        <row r="38">
          <cell r="A38" t="str">
            <v xml:space="preserve">ESTIMATE FOR INSTALLATION OF ADDITIONAL 1X40MVA 132/33KV TRANSFORMER AT EXISTING EHV SUBSTATION </v>
          </cell>
        </row>
      </sheetData>
      <sheetData sheetId="299">
        <row r="38">
          <cell r="A38" t="str">
            <v xml:space="preserve">ESTIMATE FOR INSTALLATION OF ADDITIONAL 1X40MVA 132/33KV TRANSFORMER AT EXISTING EHV SUBSTATION </v>
          </cell>
        </row>
      </sheetData>
      <sheetData sheetId="300">
        <row r="38">
          <cell r="A38" t="str">
            <v xml:space="preserve">ESTIMATE FOR INSTALLATION OF ADDITIONAL 1X40MVA 132/33KV TRANSFORMER AT EXISTING EHV SUBSTATION </v>
          </cell>
        </row>
      </sheetData>
      <sheetData sheetId="301">
        <row r="38">
          <cell r="A38" t="str">
            <v xml:space="preserve">ESTIMATE FOR INSTALLATION OF ADDITIONAL 1X40MVA 132/33KV TRANSFORMER AT EXISTING EHV SUBSTATION </v>
          </cell>
        </row>
      </sheetData>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row r="38">
          <cell r="A38" t="str">
            <v xml:space="preserve">ESTIMATE FOR INSTALLATION OF ADDITIONAL 1X40MVA 132/33KV TRANSFORMER AT EXISTING EHV SUBSTATION </v>
          </cell>
        </row>
      </sheetData>
      <sheetData sheetId="318"/>
      <sheetData sheetId="319"/>
      <sheetData sheetId="320"/>
      <sheetData sheetId="321">
        <row r="38">
          <cell r="A38" t="str">
            <v xml:space="preserve">ESTIMATE FOR INSTALLATION OF ADDITIONAL 1X40MVA 132/33KV TRANSFORMER AT EXISTING EHV SUBSTATION </v>
          </cell>
        </row>
      </sheetData>
      <sheetData sheetId="322">
        <row r="38">
          <cell r="A38" t="str">
            <v xml:space="preserve">ESTIMATE FOR INSTALLATION OF ADDITIONAL 1X40MVA 132/33KV TRANSFORMER AT EXISTING EHV SUBSTATION </v>
          </cell>
        </row>
      </sheetData>
      <sheetData sheetId="323">
        <row r="38">
          <cell r="A38" t="str">
            <v xml:space="preserve">ESTIMATE FOR INSTALLATION OF ADDITIONAL 1X40MVA 132/33KV TRANSFORMER AT EXISTING EHV SUBSTATION </v>
          </cell>
        </row>
      </sheetData>
      <sheetData sheetId="324"/>
      <sheetData sheetId="325"/>
      <sheetData sheetId="326"/>
      <sheetData sheetId="327"/>
      <sheetData sheetId="328"/>
      <sheetData sheetId="329"/>
      <sheetData sheetId="330"/>
      <sheetData sheetId="331"/>
      <sheetData sheetId="332"/>
      <sheetData sheetId="333"/>
      <sheetData sheetId="334">
        <row r="38">
          <cell r="A38">
            <v>0</v>
          </cell>
        </row>
      </sheetData>
      <sheetData sheetId="335">
        <row r="38">
          <cell r="A38" t="str">
            <v xml:space="preserve">ESTIMATE FOR INSTALLATION OF ADDITIONAL 1X40MVA 132/33KV TRANSFORMER AT EXISTING EHV SUBSTATION </v>
          </cell>
        </row>
      </sheetData>
      <sheetData sheetId="336">
        <row r="38">
          <cell r="A38" t="str">
            <v xml:space="preserve">ESTIMATE FOR INSTALLATION OF ADDITIONAL 1X40MVA 132/33KV TRANSFORMER AT EXISTING EHV SUBSTATION </v>
          </cell>
        </row>
      </sheetData>
      <sheetData sheetId="337">
        <row r="38">
          <cell r="A38" t="str">
            <v xml:space="preserve">ESTIMATE FOR INSTALLATION OF ADDITIONAL 1X40MVA 132/33KV TRANSFORMER AT EXISTING EHV SUBSTATION </v>
          </cell>
        </row>
      </sheetData>
      <sheetData sheetId="338">
        <row r="38">
          <cell r="A38" t="str">
            <v xml:space="preserve">ESTIMATE FOR INSTALLATION OF ADDITIONAL 1X40MVA 132/33KV TRANSFORMER AT EXISTING EHV SUBSTATION </v>
          </cell>
        </row>
      </sheetData>
      <sheetData sheetId="339">
        <row r="38">
          <cell r="A38" t="str">
            <v xml:space="preserve">ESTIMATE FOR INSTALLATION OF ADDITIONAL 1X40MVA 132/33KV TRANSFORMER AT EXISTING EHV SUBSTATION </v>
          </cell>
        </row>
      </sheetData>
      <sheetData sheetId="340">
        <row r="38">
          <cell r="A38" t="str">
            <v xml:space="preserve">ESTIMATE FOR INSTALLATION OF ADDITIONAL 1X40MVA 132/33KV TRANSFORMER AT EXISTING EHV SUBSTATION </v>
          </cell>
        </row>
      </sheetData>
      <sheetData sheetId="341">
        <row r="38">
          <cell r="A38" t="str">
            <v xml:space="preserve">ESTIMATE FOR INSTALLATION OF ADDITIONAL 1X40MVA 132/33KV TRANSFORMER AT EXISTING EHV SUBSTATION </v>
          </cell>
        </row>
      </sheetData>
      <sheetData sheetId="342">
        <row r="38">
          <cell r="A38" t="str">
            <v xml:space="preserve">ESTIMATE FOR INSTALLATION OF ADDITIONAL 1X40MVA 132/33KV TRANSFORMER AT EXISTING EHV SUBSTATION </v>
          </cell>
        </row>
      </sheetData>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row r="38">
          <cell r="A38" t="str">
            <v xml:space="preserve">ESTIMATE FOR INSTALLATION OF ADDITIONAL 1X40MVA 132/33KV TRANSFORMER AT EXISTING EHV SUBSTATION </v>
          </cell>
        </row>
      </sheetData>
      <sheetData sheetId="359"/>
      <sheetData sheetId="360"/>
      <sheetData sheetId="361"/>
      <sheetData sheetId="362"/>
      <sheetData sheetId="363">
        <row r="38">
          <cell r="A38" t="str">
            <v xml:space="preserve">ESTIMATE FOR INSTALLATION OF ADDITIONAL 1X40MVA 132/33KV TRANSFORMER AT EXISTING EHV SUBSTATION </v>
          </cell>
        </row>
      </sheetData>
      <sheetData sheetId="364">
        <row r="38">
          <cell r="A38" t="str">
            <v xml:space="preserve">ESTIMATE FOR INSTALLATION OF ADDITIONAL 1X40MVA 132/33KV TRANSFORMER AT EXISTING EHV SUBSTATION </v>
          </cell>
        </row>
      </sheetData>
      <sheetData sheetId="365"/>
      <sheetData sheetId="366"/>
      <sheetData sheetId="367"/>
      <sheetData sheetId="368"/>
      <sheetData sheetId="369"/>
      <sheetData sheetId="370"/>
      <sheetData sheetId="371"/>
      <sheetData sheetId="372"/>
      <sheetData sheetId="373"/>
      <sheetData sheetId="374"/>
      <sheetData sheetId="375">
        <row r="38">
          <cell r="A38">
            <v>0</v>
          </cell>
        </row>
      </sheetData>
      <sheetData sheetId="376">
        <row r="38">
          <cell r="A38" t="str">
            <v xml:space="preserve">ESTIMATE FOR INSTALLATION OF ADDITIONAL 1X40MVA 132/33KV TRANSFORMER AT EXISTING EHV SUBSTATION </v>
          </cell>
        </row>
      </sheetData>
      <sheetData sheetId="377">
        <row r="38">
          <cell r="A38" t="str">
            <v xml:space="preserve">ESTIMATE FOR INSTALLATION OF ADDITIONAL 1X40MVA 132/33KV TRANSFORMER AT EXISTING EHV SUBSTATION </v>
          </cell>
        </row>
      </sheetData>
      <sheetData sheetId="378">
        <row r="38">
          <cell r="A38" t="str">
            <v xml:space="preserve">ESTIMATE FOR INSTALLATION OF ADDITIONAL 1X40MVA 132/33KV TRANSFORMER AT EXISTING EHV SUBSTATION </v>
          </cell>
        </row>
      </sheetData>
      <sheetData sheetId="379">
        <row r="38">
          <cell r="A38" t="str">
            <v xml:space="preserve">ESTIMATE FOR INSTALLATION OF ADDITIONAL 1X40MVA 132/33KV TRANSFORMER AT EXISTING EHV SUBSTATION </v>
          </cell>
        </row>
      </sheetData>
      <sheetData sheetId="380">
        <row r="38">
          <cell r="A38" t="str">
            <v xml:space="preserve">ESTIMATE FOR INSTALLATION OF ADDITIONAL 1X40MVA 132/33KV TRANSFORMER AT EXISTING EHV SUBSTATION </v>
          </cell>
        </row>
      </sheetData>
      <sheetData sheetId="381">
        <row r="38">
          <cell r="A38" t="str">
            <v xml:space="preserve">ESTIMATE FOR INSTALLATION OF ADDITIONAL 1X40MVA 132/33KV TRANSFORMER AT EXISTING EHV SUBSTATION </v>
          </cell>
        </row>
      </sheetData>
      <sheetData sheetId="382">
        <row r="38">
          <cell r="A38" t="str">
            <v xml:space="preserve">ESTIMATE FOR INSTALLATION OF ADDITIONAL 1X40MVA 132/33KV TRANSFORMER AT EXISTING EHV SUBSTATION </v>
          </cell>
        </row>
      </sheetData>
      <sheetData sheetId="383">
        <row r="38">
          <cell r="A38" t="str">
            <v xml:space="preserve">ESTIMATE FOR INSTALLATION OF ADDITIONAL 1X40MVA 132/33KV TRANSFORMER AT EXISTING EHV SUBSTATION </v>
          </cell>
        </row>
      </sheetData>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row r="38">
          <cell r="A38" t="str">
            <v xml:space="preserve">ESTIMATE FOR INSTALLATION OF ADDITIONAL 1X40MVA 132/33KV TRANSFORMER AT EXISTING EHV SUBSTATION </v>
          </cell>
        </row>
      </sheetData>
      <sheetData sheetId="441"/>
      <sheetData sheetId="442"/>
      <sheetData sheetId="443"/>
      <sheetData sheetId="444"/>
      <sheetData sheetId="445">
        <row r="38">
          <cell r="A38" t="str">
            <v xml:space="preserve">ESTIMATE FOR INSTALLATION OF ADDITIONAL 1X40MVA 132/33KV TRANSFORMER AT EXISTING EHV SUBSTATION </v>
          </cell>
        </row>
      </sheetData>
      <sheetData sheetId="446">
        <row r="38">
          <cell r="A38" t="str">
            <v xml:space="preserve">ESTIMATE FOR INSTALLATION OF ADDITIONAL 1X40MVA 132/33KV TRANSFORMER AT EXISTING EHV SUBSTATION </v>
          </cell>
        </row>
      </sheetData>
      <sheetData sheetId="447"/>
      <sheetData sheetId="448"/>
      <sheetData sheetId="449"/>
      <sheetData sheetId="450"/>
      <sheetData sheetId="451"/>
      <sheetData sheetId="452"/>
      <sheetData sheetId="453"/>
      <sheetData sheetId="454"/>
      <sheetData sheetId="455"/>
      <sheetData sheetId="456"/>
      <sheetData sheetId="457">
        <row r="38">
          <cell r="A38">
            <v>0</v>
          </cell>
        </row>
      </sheetData>
      <sheetData sheetId="458">
        <row r="38">
          <cell r="A38" t="str">
            <v xml:space="preserve">ESTIMATE FOR INSTALLATION OF ADDITIONAL 1X40MVA 132/33KV TRANSFORMER AT EXISTING EHV SUBSTATION </v>
          </cell>
        </row>
      </sheetData>
      <sheetData sheetId="459">
        <row r="38">
          <cell r="A38" t="str">
            <v xml:space="preserve">ESTIMATE FOR INSTALLATION OF ADDITIONAL 1X40MVA 132/33KV TRANSFORMER AT EXISTING EHV SUBSTATION </v>
          </cell>
        </row>
      </sheetData>
      <sheetData sheetId="460">
        <row r="38">
          <cell r="A38" t="str">
            <v xml:space="preserve">ESTIMATE FOR INSTALLATION OF ADDITIONAL 1X40MVA 132/33KV TRANSFORMER AT EXISTING EHV SUBSTATION </v>
          </cell>
        </row>
      </sheetData>
      <sheetData sheetId="461">
        <row r="38">
          <cell r="A38" t="str">
            <v xml:space="preserve">ESTIMATE FOR INSTALLATION OF ADDITIONAL 1X40MVA 132/33KV TRANSFORMER AT EXISTING EHV SUBSTATION </v>
          </cell>
        </row>
      </sheetData>
      <sheetData sheetId="462">
        <row r="38">
          <cell r="A38" t="str">
            <v xml:space="preserve">ESTIMATE FOR INSTALLATION OF ADDITIONAL 1X40MVA 132/33KV TRANSFORMER AT EXISTING EHV SUBSTATION </v>
          </cell>
        </row>
      </sheetData>
      <sheetData sheetId="463">
        <row r="38">
          <cell r="A38" t="str">
            <v xml:space="preserve">ESTIMATE FOR INSTALLATION OF ADDITIONAL 1X40MVA 132/33KV TRANSFORMER AT EXISTING EHV SUBSTATION </v>
          </cell>
        </row>
      </sheetData>
      <sheetData sheetId="464">
        <row r="38">
          <cell r="A38" t="str">
            <v xml:space="preserve">ESTIMATE FOR INSTALLATION OF ADDITIONAL 1X40MVA 132/33KV TRANSFORMER AT EXISTING EHV SUBSTATION </v>
          </cell>
        </row>
      </sheetData>
      <sheetData sheetId="465">
        <row r="38">
          <cell r="A38" t="str">
            <v xml:space="preserve">ESTIMATE FOR INSTALLATION OF ADDITIONAL 1X40MVA 132/33KV TRANSFORMER AT EXISTING EHV SUBSTATION </v>
          </cell>
        </row>
      </sheetData>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row r="38">
          <cell r="A38" t="str">
            <v xml:space="preserve">ESTIMATE FOR INSTALLATION OF ADDITIONAL 1X40MVA 132/33KV TRANSFORMER AT EXISTING EHV SUBSTATION </v>
          </cell>
        </row>
      </sheetData>
      <sheetData sheetId="482"/>
      <sheetData sheetId="483"/>
      <sheetData sheetId="484"/>
      <sheetData sheetId="485">
        <row r="38">
          <cell r="A38" t="str">
            <v xml:space="preserve">ESTIMATE FOR INSTALLATION OF ADDITIONAL 1X40MVA 132/33KV TRANSFORMER AT EXISTING EHV SUBSTATION </v>
          </cell>
        </row>
      </sheetData>
      <sheetData sheetId="486">
        <row r="38">
          <cell r="A38" t="str">
            <v xml:space="preserve">ESTIMATE FOR INSTALLATION OF ADDITIONAL 1X40MVA 132/33KV TRANSFORMER AT EXISTING EHV SUBSTATION </v>
          </cell>
        </row>
      </sheetData>
      <sheetData sheetId="487">
        <row r="38">
          <cell r="A38" t="str">
            <v xml:space="preserve">ESTIMATE FOR INSTALLATION OF ADDITIONAL 1X40MVA 132/33KV TRANSFORMER AT EXISTING EHV SUBSTATION </v>
          </cell>
        </row>
      </sheetData>
      <sheetData sheetId="488"/>
      <sheetData sheetId="489"/>
      <sheetData sheetId="490"/>
      <sheetData sheetId="491"/>
      <sheetData sheetId="492"/>
      <sheetData sheetId="493"/>
      <sheetData sheetId="494"/>
      <sheetData sheetId="495"/>
      <sheetData sheetId="496"/>
      <sheetData sheetId="497"/>
      <sheetData sheetId="498">
        <row r="38">
          <cell r="A38">
            <v>0</v>
          </cell>
        </row>
      </sheetData>
      <sheetData sheetId="499">
        <row r="38">
          <cell r="A38" t="str">
            <v xml:space="preserve">ESTIMATE FOR INSTALLATION OF ADDITIONAL 1X40MVA 132/33KV TRANSFORMER AT EXISTING EHV SUBSTATION </v>
          </cell>
        </row>
      </sheetData>
      <sheetData sheetId="500">
        <row r="38">
          <cell r="A38" t="str">
            <v xml:space="preserve">ESTIMATE FOR INSTALLATION OF ADDITIONAL 1X40MVA 132/33KV TRANSFORMER AT EXISTING EHV SUBSTATION </v>
          </cell>
        </row>
      </sheetData>
      <sheetData sheetId="501">
        <row r="38">
          <cell r="A38" t="str">
            <v xml:space="preserve">ESTIMATE FOR INSTALLATION OF ADDITIONAL 1X40MVA 132/33KV TRANSFORMER AT EXISTING EHV SUBSTATION </v>
          </cell>
        </row>
      </sheetData>
      <sheetData sheetId="502">
        <row r="38">
          <cell r="A38" t="str">
            <v xml:space="preserve">ESTIMATE FOR INSTALLATION OF ADDITIONAL 1X40MVA 132/33KV TRANSFORMER AT EXISTING EHV SUBSTATION </v>
          </cell>
        </row>
      </sheetData>
      <sheetData sheetId="503">
        <row r="38">
          <cell r="A38" t="str">
            <v xml:space="preserve">ESTIMATE FOR INSTALLATION OF ADDITIONAL 1X40MVA 132/33KV TRANSFORMER AT EXISTING EHV SUBSTATION </v>
          </cell>
        </row>
      </sheetData>
      <sheetData sheetId="504">
        <row r="38">
          <cell r="A38" t="str">
            <v xml:space="preserve">ESTIMATE FOR INSTALLATION OF ADDITIONAL 1X40MVA 132/33KV TRANSFORMER AT EXISTING EHV SUBSTATION </v>
          </cell>
        </row>
      </sheetData>
      <sheetData sheetId="505">
        <row r="38">
          <cell r="A38" t="str">
            <v xml:space="preserve">ESTIMATE FOR INSTALLATION OF ADDITIONAL 1X40MVA 132/33KV TRANSFORMER AT EXISTING EHV SUBSTATION </v>
          </cell>
        </row>
      </sheetData>
      <sheetData sheetId="506">
        <row r="38">
          <cell r="A38" t="str">
            <v xml:space="preserve">ESTIMATE FOR INSTALLATION OF ADDITIONAL 1X40MVA 132/33KV TRANSFORMER AT EXISTING EHV SUBSTATION </v>
          </cell>
        </row>
      </sheetData>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row r="38">
          <cell r="A38" t="str">
            <v xml:space="preserve">ESTIMATE FOR INSTALLATION OF ADDITIONAL 1X40MVA 132/33KV TRANSFORMER AT EXISTING EHV SUBSTATION </v>
          </cell>
        </row>
      </sheetData>
      <sheetData sheetId="523"/>
      <sheetData sheetId="524"/>
      <sheetData sheetId="525"/>
      <sheetData sheetId="526"/>
      <sheetData sheetId="527">
        <row r="38">
          <cell r="A38" t="str">
            <v xml:space="preserve">ESTIMATE FOR INSTALLATION OF ADDITIONAL 1X40MVA 132/33KV TRANSFORMER AT EXISTING EHV SUBSTATION </v>
          </cell>
        </row>
      </sheetData>
      <sheetData sheetId="528">
        <row r="38">
          <cell r="A38" t="str">
            <v xml:space="preserve">ESTIMATE FOR INSTALLATION OF ADDITIONAL 1X40MVA 132/33KV TRANSFORMER AT EXISTING EHV SUBSTATION </v>
          </cell>
        </row>
      </sheetData>
      <sheetData sheetId="529"/>
      <sheetData sheetId="530"/>
      <sheetData sheetId="531"/>
      <sheetData sheetId="532"/>
      <sheetData sheetId="533"/>
      <sheetData sheetId="534"/>
      <sheetData sheetId="535"/>
      <sheetData sheetId="536"/>
      <sheetData sheetId="537"/>
      <sheetData sheetId="538"/>
      <sheetData sheetId="539">
        <row r="38">
          <cell r="A38">
            <v>0</v>
          </cell>
        </row>
      </sheetData>
      <sheetData sheetId="540">
        <row r="38">
          <cell r="A38" t="str">
            <v xml:space="preserve">ESTIMATE FOR INSTALLATION OF ADDITIONAL 1X40MVA 132/33KV TRANSFORMER AT EXISTING EHV SUBSTATION </v>
          </cell>
        </row>
      </sheetData>
      <sheetData sheetId="541">
        <row r="38">
          <cell r="A38" t="str">
            <v xml:space="preserve">ESTIMATE FOR INSTALLATION OF ADDITIONAL 1X40MVA 132/33KV TRANSFORMER AT EXISTING EHV SUBSTATION </v>
          </cell>
        </row>
      </sheetData>
      <sheetData sheetId="542">
        <row r="38">
          <cell r="A38" t="str">
            <v xml:space="preserve">ESTIMATE FOR INSTALLATION OF ADDITIONAL 1X40MVA 132/33KV TRANSFORMER AT EXISTING EHV SUBSTATION </v>
          </cell>
        </row>
      </sheetData>
      <sheetData sheetId="543">
        <row r="38">
          <cell r="A38" t="str">
            <v xml:space="preserve">ESTIMATE FOR INSTALLATION OF ADDITIONAL 1X40MVA 132/33KV TRANSFORMER AT EXISTING EHV SUBSTATION </v>
          </cell>
        </row>
      </sheetData>
      <sheetData sheetId="544">
        <row r="38">
          <cell r="A38" t="str">
            <v xml:space="preserve">ESTIMATE FOR INSTALLATION OF ADDITIONAL 1X40MVA 132/33KV TRANSFORMER AT EXISTING EHV SUBSTATION </v>
          </cell>
        </row>
      </sheetData>
      <sheetData sheetId="545">
        <row r="38">
          <cell r="A38" t="str">
            <v xml:space="preserve">ESTIMATE FOR INSTALLATION OF ADDITIONAL 1X40MVA 132/33KV TRANSFORMER AT EXISTING EHV SUBSTATION </v>
          </cell>
        </row>
      </sheetData>
      <sheetData sheetId="546">
        <row r="38">
          <cell r="A38" t="str">
            <v xml:space="preserve">ESTIMATE FOR INSTALLATION OF ADDITIONAL 1X40MVA 132/33KV TRANSFORMER AT EXISTING EHV SUBSTATION </v>
          </cell>
        </row>
      </sheetData>
      <sheetData sheetId="547">
        <row r="38">
          <cell r="A38" t="str">
            <v xml:space="preserve">ESTIMATE FOR INSTALLATION OF ADDITIONAL 1X40MVA 132/33KV TRANSFORMER AT EXISTING EHV SUBSTATION </v>
          </cell>
        </row>
      </sheetData>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row r="38">
          <cell r="A38" t="str">
            <v xml:space="preserve">ESTIMATE FOR INSTALLATION OF ADDITIONAL 1X40MVA 132/33KV TRANSFORMER AT EXISTING EHV SUBSTATION </v>
          </cell>
        </row>
      </sheetData>
      <sheetData sheetId="564"/>
      <sheetData sheetId="565"/>
      <sheetData sheetId="566"/>
      <sheetData sheetId="567"/>
      <sheetData sheetId="568">
        <row r="38">
          <cell r="A38" t="str">
            <v xml:space="preserve">ESTIMATE FOR INSTALLATION OF ADDITIONAL 1X40MVA 132/33KV TRANSFORMER AT EXISTING EHV SUBSTATION </v>
          </cell>
        </row>
      </sheetData>
      <sheetData sheetId="569">
        <row r="38">
          <cell r="A38" t="str">
            <v xml:space="preserve">ESTIMATE FOR INSTALLATION OF ADDITIONAL 1X40MVA 132/33KV TRANSFORMER AT EXISTING EHV SUBSTATION </v>
          </cell>
        </row>
      </sheetData>
      <sheetData sheetId="570"/>
      <sheetData sheetId="571"/>
      <sheetData sheetId="572"/>
      <sheetData sheetId="573"/>
      <sheetData sheetId="574"/>
      <sheetData sheetId="575"/>
      <sheetData sheetId="576"/>
      <sheetData sheetId="577"/>
      <sheetData sheetId="578"/>
      <sheetData sheetId="579"/>
      <sheetData sheetId="580">
        <row r="38">
          <cell r="A38">
            <v>0</v>
          </cell>
        </row>
      </sheetData>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row r="38">
          <cell r="A38" t="str">
            <v xml:space="preserve">ESTIMATE FOR INSTALLATION OF ADDITIONAL 1X40MVA 132/33KV TRANSFORMER AT EXISTING EHV SUBSTATION </v>
          </cell>
        </row>
      </sheetData>
      <sheetData sheetId="600"/>
      <sheetData sheetId="601"/>
      <sheetData sheetId="602"/>
      <sheetData sheetId="603"/>
      <sheetData sheetId="604">
        <row r="38">
          <cell r="A38" t="str">
            <v xml:space="preserve">ESTIMATE FOR INSTALLATION OF ADDITIONAL 1X40MVA 132/33KV TRANSFORMER AT EXISTING EHV SUBSTATION </v>
          </cell>
        </row>
      </sheetData>
      <sheetData sheetId="605">
        <row r="38">
          <cell r="A38" t="str">
            <v xml:space="preserve">ESTIMATE FOR INSTALLATION OF ADDITIONAL 1X40MVA 132/33KV TRANSFORMER AT EXISTING EHV SUBSTATION </v>
          </cell>
        </row>
      </sheetData>
      <sheetData sheetId="606"/>
      <sheetData sheetId="607"/>
      <sheetData sheetId="608"/>
      <sheetData sheetId="609"/>
      <sheetData sheetId="610"/>
      <sheetData sheetId="611"/>
      <sheetData sheetId="612"/>
      <sheetData sheetId="613"/>
      <sheetData sheetId="614"/>
      <sheetData sheetId="615"/>
      <sheetData sheetId="616">
        <row r="38">
          <cell r="A38">
            <v>0</v>
          </cell>
        </row>
      </sheetData>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row r="38">
          <cell r="A38" t="str">
            <v xml:space="preserve">ESTIMATE FOR INSTALLATION OF ADDITIONAL 1X40MVA 132/33KV TRANSFORMER AT EXISTING EHV SUBSTATION </v>
          </cell>
        </row>
      </sheetData>
      <sheetData sheetId="636"/>
      <sheetData sheetId="637"/>
      <sheetData sheetId="638"/>
      <sheetData sheetId="639"/>
      <sheetData sheetId="640">
        <row r="38">
          <cell r="A38" t="str">
            <v xml:space="preserve">ESTIMATE FOR INSTALLATION OF ADDITIONAL 1X40MVA 132/33KV TRANSFORMER AT EXISTING EHV SUBSTATION </v>
          </cell>
        </row>
      </sheetData>
      <sheetData sheetId="641">
        <row r="38">
          <cell r="A38" t="str">
            <v xml:space="preserve">ESTIMATE FOR INSTALLATION OF ADDITIONAL 1X40MVA 132/33KV TRANSFORMER AT EXISTING EHV SUBSTATION </v>
          </cell>
        </row>
      </sheetData>
      <sheetData sheetId="642"/>
      <sheetData sheetId="643"/>
      <sheetData sheetId="644"/>
      <sheetData sheetId="645"/>
      <sheetData sheetId="646"/>
      <sheetData sheetId="647"/>
      <sheetData sheetId="648"/>
      <sheetData sheetId="649"/>
      <sheetData sheetId="650"/>
      <sheetData sheetId="651"/>
      <sheetData sheetId="652">
        <row r="38">
          <cell r="A38">
            <v>0</v>
          </cell>
        </row>
      </sheetData>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row r="38">
          <cell r="A38" t="str">
            <v xml:space="preserve">ESTIMATE FOR INSTALLATION OF ADDITIONAL 1X40MVA 132/33KV TRANSFORMER AT EXISTING EHV SUBSTATION </v>
          </cell>
        </row>
      </sheetData>
      <sheetData sheetId="672"/>
      <sheetData sheetId="673"/>
      <sheetData sheetId="674"/>
      <sheetData sheetId="675"/>
      <sheetData sheetId="676">
        <row r="38">
          <cell r="A38" t="str">
            <v xml:space="preserve">ESTIMATE FOR INSTALLATION OF ADDITIONAL 1X40MVA 132/33KV TRANSFORMER AT EXISTING EHV SUBSTATION </v>
          </cell>
        </row>
      </sheetData>
      <sheetData sheetId="677">
        <row r="38">
          <cell r="A38" t="str">
            <v xml:space="preserve">ESTIMATE FOR INSTALLATION OF ADDITIONAL 1X40MVA 132/33KV TRANSFORMER AT EXISTING EHV SUBSTATION </v>
          </cell>
        </row>
      </sheetData>
      <sheetData sheetId="678"/>
      <sheetData sheetId="679"/>
      <sheetData sheetId="680"/>
      <sheetData sheetId="681"/>
      <sheetData sheetId="682"/>
      <sheetData sheetId="683"/>
      <sheetData sheetId="684"/>
      <sheetData sheetId="685"/>
      <sheetData sheetId="686"/>
      <sheetData sheetId="687"/>
      <sheetData sheetId="688">
        <row r="38">
          <cell r="A38">
            <v>0</v>
          </cell>
        </row>
      </sheetData>
      <sheetData sheetId="689">
        <row r="38">
          <cell r="A38" t="str">
            <v xml:space="preserve">ESTIMATE FOR INSTALLATION OF ADDITIONAL 1X40MVA 132/33KV TRANSFORMER AT EXISTING EHV SUBSTATION </v>
          </cell>
        </row>
      </sheetData>
      <sheetData sheetId="690">
        <row r="38">
          <cell r="A38" t="str">
            <v xml:space="preserve">ESTIMATE FOR INSTALLATION OF ADDITIONAL 1X40MVA 132/33KV TRANSFORMER AT EXISTING EHV SUBSTATION </v>
          </cell>
        </row>
      </sheetData>
      <sheetData sheetId="691">
        <row r="38">
          <cell r="A38" t="str">
            <v xml:space="preserve">ESTIMATE FOR INSTALLATION OF ADDITIONAL 1X40MVA 132/33KV TRANSFORMER AT EXISTING EHV SUBSTATION </v>
          </cell>
        </row>
      </sheetData>
      <sheetData sheetId="692">
        <row r="38">
          <cell r="A38" t="str">
            <v xml:space="preserve">ESTIMATE FOR INSTALLATION OF ADDITIONAL 1X40MVA 132/33KV TRANSFORMER AT EXISTING EHV SUBSTATION </v>
          </cell>
        </row>
      </sheetData>
      <sheetData sheetId="693">
        <row r="38">
          <cell r="A38" t="str">
            <v xml:space="preserve">ESTIMATE FOR INSTALLATION OF ADDITIONAL 1X40MVA 132/33KV TRANSFORMER AT EXISTING EHV SUBSTATION </v>
          </cell>
        </row>
      </sheetData>
      <sheetData sheetId="694">
        <row r="38">
          <cell r="A38" t="str">
            <v xml:space="preserve">ESTIMATE FOR INSTALLATION OF ADDITIONAL 1X40MVA 132/33KV TRANSFORMER AT EXISTING EHV SUBSTATION </v>
          </cell>
        </row>
      </sheetData>
      <sheetData sheetId="695">
        <row r="38">
          <cell r="A38" t="str">
            <v xml:space="preserve">ESTIMATE FOR INSTALLATION OF ADDITIONAL 1X40MVA 132/33KV TRANSFORMER AT EXISTING EHV SUBSTATION </v>
          </cell>
        </row>
      </sheetData>
      <sheetData sheetId="696">
        <row r="38">
          <cell r="A38" t="str">
            <v xml:space="preserve">ESTIMATE FOR INSTALLATION OF ADDITIONAL 1X40MVA 132/33KV TRANSFORMER AT EXISTING EHV SUBSTATION </v>
          </cell>
        </row>
      </sheetData>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row r="38">
          <cell r="A38" t="str">
            <v xml:space="preserve">ESTIMATE FOR INSTALLATION OF ADDITIONAL 1X40MVA 132/33KV TRANSFORMER AT EXISTING EHV SUBSTATION </v>
          </cell>
        </row>
      </sheetData>
      <sheetData sheetId="713"/>
      <sheetData sheetId="714"/>
      <sheetData sheetId="715"/>
      <sheetData sheetId="716">
        <row r="38">
          <cell r="A38" t="str">
            <v xml:space="preserve">ESTIMATE FOR INSTALLATION OF ADDITIONAL 1X40MVA 132/33KV TRANSFORMER AT EXISTING EHV SUBSTATION </v>
          </cell>
        </row>
      </sheetData>
      <sheetData sheetId="717">
        <row r="38">
          <cell r="A38" t="str">
            <v xml:space="preserve">ESTIMATE FOR INSTALLATION OF ADDITIONAL 1X40MVA 132/33KV TRANSFORMER AT EXISTING EHV SUBSTATION </v>
          </cell>
        </row>
      </sheetData>
      <sheetData sheetId="718">
        <row r="38">
          <cell r="A38" t="str">
            <v xml:space="preserve">ESTIMATE FOR INSTALLATION OF ADDITIONAL 1X40MVA 132/33KV TRANSFORMER AT EXISTING EHV SUBSTATION </v>
          </cell>
        </row>
      </sheetData>
      <sheetData sheetId="719"/>
      <sheetData sheetId="720"/>
      <sheetData sheetId="721"/>
      <sheetData sheetId="722"/>
      <sheetData sheetId="723"/>
      <sheetData sheetId="724"/>
      <sheetData sheetId="725"/>
      <sheetData sheetId="726"/>
      <sheetData sheetId="727"/>
      <sheetData sheetId="728"/>
      <sheetData sheetId="729">
        <row r="38">
          <cell r="A38">
            <v>0</v>
          </cell>
        </row>
      </sheetData>
      <sheetData sheetId="730">
        <row r="38">
          <cell r="A38" t="str">
            <v xml:space="preserve">ESTIMATE FOR INSTALLATION OF ADDITIONAL 1X40MVA 132/33KV TRANSFORMER AT EXISTING EHV SUBSTATION </v>
          </cell>
        </row>
      </sheetData>
      <sheetData sheetId="731">
        <row r="38">
          <cell r="A38" t="str">
            <v xml:space="preserve">ESTIMATE FOR INSTALLATION OF ADDITIONAL 1X40MVA 132/33KV TRANSFORMER AT EXISTING EHV SUBSTATION </v>
          </cell>
        </row>
      </sheetData>
      <sheetData sheetId="732">
        <row r="38">
          <cell r="A38" t="str">
            <v xml:space="preserve">ESTIMATE FOR INSTALLATION OF ADDITIONAL 1X40MVA 132/33KV TRANSFORMER AT EXISTING EHV SUBSTATION </v>
          </cell>
        </row>
      </sheetData>
      <sheetData sheetId="733">
        <row r="38">
          <cell r="A38" t="str">
            <v xml:space="preserve">ESTIMATE FOR INSTALLATION OF ADDITIONAL 1X40MVA 132/33KV TRANSFORMER AT EXISTING EHV SUBSTATION </v>
          </cell>
        </row>
      </sheetData>
      <sheetData sheetId="734">
        <row r="38">
          <cell r="A38" t="str">
            <v xml:space="preserve">ESTIMATE FOR INSTALLATION OF ADDITIONAL 1X40MVA 132/33KV TRANSFORMER AT EXISTING EHV SUBSTATION </v>
          </cell>
        </row>
      </sheetData>
      <sheetData sheetId="735">
        <row r="38">
          <cell r="A38" t="str">
            <v xml:space="preserve">ESTIMATE FOR INSTALLATION OF ADDITIONAL 1X40MVA 132/33KV TRANSFORMER AT EXISTING EHV SUBSTATION </v>
          </cell>
        </row>
      </sheetData>
      <sheetData sheetId="736">
        <row r="38">
          <cell r="A38" t="str">
            <v xml:space="preserve">ESTIMATE FOR INSTALLATION OF ADDITIONAL 1X40MVA 132/33KV TRANSFORMER AT EXISTING EHV SUBSTATION </v>
          </cell>
        </row>
      </sheetData>
      <sheetData sheetId="737">
        <row r="38">
          <cell r="A38" t="str">
            <v xml:space="preserve">ESTIMATE FOR INSTALLATION OF ADDITIONAL 1X40MVA 132/33KV TRANSFORMER AT EXISTING EHV SUBSTATION </v>
          </cell>
        </row>
      </sheetData>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row r="38">
          <cell r="A38" t="str">
            <v xml:space="preserve">ESTIMATE FOR INSTALLATION OF ADDITIONAL 1X40MVA 132/33KV TRANSFORMER AT EXISTING EHV SUBSTATION </v>
          </cell>
        </row>
      </sheetData>
      <sheetData sheetId="754"/>
      <sheetData sheetId="755"/>
      <sheetData sheetId="756"/>
      <sheetData sheetId="757"/>
      <sheetData sheetId="758">
        <row r="38">
          <cell r="A38" t="str">
            <v xml:space="preserve">ESTIMATE FOR INSTALLATION OF ADDITIONAL 1X40MVA 132/33KV TRANSFORMER AT EXISTING EHV SUBSTATION </v>
          </cell>
        </row>
      </sheetData>
      <sheetData sheetId="759">
        <row r="38">
          <cell r="A38" t="str">
            <v xml:space="preserve">ESTIMATE FOR INSTALLATION OF ADDITIONAL 1X40MVA 132/33KV TRANSFORMER AT EXISTING EHV SUBSTATION </v>
          </cell>
        </row>
      </sheetData>
      <sheetData sheetId="760"/>
      <sheetData sheetId="761"/>
      <sheetData sheetId="762"/>
      <sheetData sheetId="763"/>
      <sheetData sheetId="764"/>
      <sheetData sheetId="765"/>
      <sheetData sheetId="766"/>
      <sheetData sheetId="767"/>
      <sheetData sheetId="768"/>
      <sheetData sheetId="769"/>
      <sheetData sheetId="770">
        <row r="38">
          <cell r="A38">
            <v>0</v>
          </cell>
        </row>
      </sheetData>
      <sheetData sheetId="771">
        <row r="38">
          <cell r="A38" t="str">
            <v xml:space="preserve">ESTIMATE FOR INSTALLATION OF ADDITIONAL 1X40MVA 132/33KV TRANSFORMER AT EXISTING EHV SUBSTATION </v>
          </cell>
        </row>
      </sheetData>
      <sheetData sheetId="772">
        <row r="38">
          <cell r="A38" t="str">
            <v xml:space="preserve">ESTIMATE FOR INSTALLATION OF ADDITIONAL 1X40MVA 132/33KV TRANSFORMER AT EXISTING EHV SUBSTATION </v>
          </cell>
        </row>
      </sheetData>
      <sheetData sheetId="773">
        <row r="38">
          <cell r="A38" t="str">
            <v xml:space="preserve">ESTIMATE FOR INSTALLATION OF ADDITIONAL 1X40MVA 132/33KV TRANSFORMER AT EXISTING EHV SUBSTATION </v>
          </cell>
        </row>
      </sheetData>
      <sheetData sheetId="774">
        <row r="38">
          <cell r="A38" t="str">
            <v xml:space="preserve">ESTIMATE FOR INSTALLATION OF ADDITIONAL 1X40MVA 132/33KV TRANSFORMER AT EXISTING EHV SUBSTATION </v>
          </cell>
        </row>
      </sheetData>
      <sheetData sheetId="775">
        <row r="38">
          <cell r="A38" t="str">
            <v xml:space="preserve">ESTIMATE FOR INSTALLATION OF ADDITIONAL 1X40MVA 132/33KV TRANSFORMER AT EXISTING EHV SUBSTATION </v>
          </cell>
        </row>
      </sheetData>
      <sheetData sheetId="776">
        <row r="38">
          <cell r="A38" t="str">
            <v xml:space="preserve">ESTIMATE FOR INSTALLATION OF ADDITIONAL 1X40MVA 132/33KV TRANSFORMER AT EXISTING EHV SUBSTATION </v>
          </cell>
        </row>
      </sheetData>
      <sheetData sheetId="777">
        <row r="38">
          <cell r="A38" t="str">
            <v xml:space="preserve">ESTIMATE FOR INSTALLATION OF ADDITIONAL 1X40MVA 132/33KV TRANSFORMER AT EXISTING EHV SUBSTATION </v>
          </cell>
        </row>
      </sheetData>
      <sheetData sheetId="778">
        <row r="38">
          <cell r="A38" t="str">
            <v xml:space="preserve">ESTIMATE FOR INSTALLATION OF ADDITIONAL 1X40MVA 132/33KV TRANSFORMER AT EXISTING EHV SUBSTATION </v>
          </cell>
        </row>
      </sheetData>
      <sheetData sheetId="779"/>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row r="38">
          <cell r="A38" t="str">
            <v xml:space="preserve">ESTIMATE FOR INSTALLATION OF ADDITIONAL 1X40MVA 132/33KV TRANSFORMER AT EXISTING EHV SUBSTATION </v>
          </cell>
        </row>
      </sheetData>
      <sheetData sheetId="795"/>
      <sheetData sheetId="796"/>
      <sheetData sheetId="797"/>
      <sheetData sheetId="798"/>
      <sheetData sheetId="799">
        <row r="38">
          <cell r="A38" t="str">
            <v xml:space="preserve">ESTIMATE FOR INSTALLATION OF ADDITIONAL 1X40MVA 132/33KV TRANSFORMER AT EXISTING EHV SUBSTATION </v>
          </cell>
        </row>
      </sheetData>
      <sheetData sheetId="800">
        <row r="38">
          <cell r="A38" t="str">
            <v xml:space="preserve">ESTIMATE FOR INSTALLATION OF ADDITIONAL 1X40MVA 132/33KV TRANSFORMER AT EXISTING EHV SUBSTATION </v>
          </cell>
        </row>
      </sheetData>
      <sheetData sheetId="801"/>
      <sheetData sheetId="802"/>
      <sheetData sheetId="803"/>
      <sheetData sheetId="804"/>
      <sheetData sheetId="805"/>
      <sheetData sheetId="806"/>
      <sheetData sheetId="807"/>
      <sheetData sheetId="808"/>
      <sheetData sheetId="809"/>
      <sheetData sheetId="810"/>
      <sheetData sheetId="811">
        <row r="38">
          <cell r="A38">
            <v>0</v>
          </cell>
        </row>
      </sheetData>
      <sheetData sheetId="812">
        <row r="38">
          <cell r="A38" t="str">
            <v>ESTIMATE FOR INSTALLATION OF ADDITIONAL 1X40MVA 132/33KV TRANSFORMER AT EXISTING EHV SUBSTATION</v>
          </cell>
        </row>
      </sheetData>
      <sheetData sheetId="813">
        <row r="38">
          <cell r="A38" t="str">
            <v>ESTIMATE FOR INSTALLATION OF ADDITIONAL 1X40MVA 132/33KV TRANSFORMER AT EXISTING EHV SUBSTATION</v>
          </cell>
        </row>
      </sheetData>
      <sheetData sheetId="814">
        <row r="38">
          <cell r="A38" t="str">
            <v>ESTIMATE FOR INSTALLATION OF ADDITIONAL 1X40MVA 132/33KV TRANSFORMER AT EXISTING EHV SUBSTATION</v>
          </cell>
        </row>
      </sheetData>
      <sheetData sheetId="815">
        <row r="38">
          <cell r="A38" t="str">
            <v>ESTIMATE FOR INSTALLATION OF ADDITIONAL 1X40MVA 132/33KV TRANSFORMER AT EXISTING EHV SUBSTATION</v>
          </cell>
        </row>
      </sheetData>
      <sheetData sheetId="816">
        <row r="38">
          <cell r="A38" t="str">
            <v>ESTIMATE FOR INSTALLATION OF ADDITIONAL 1X40MVA 132/33KV TRANSFORMER AT EXISTING EHV SUBSTATION</v>
          </cell>
        </row>
      </sheetData>
      <sheetData sheetId="817">
        <row r="38">
          <cell r="A38" t="str">
            <v>ESTIMATE FOR INSTALLATION OF ADDITIONAL 1X40MVA 132/33KV TRANSFORMER AT EXISTING EHV SUBSTATION</v>
          </cell>
        </row>
      </sheetData>
      <sheetData sheetId="818">
        <row r="38">
          <cell r="A38" t="str">
            <v>ESTIMATE FOR INSTALLATION OF ADDITIONAL 1X40MVA 132/33KV TRANSFORMER AT EXISTING EHV SUBSTATION</v>
          </cell>
        </row>
      </sheetData>
      <sheetData sheetId="819">
        <row r="38">
          <cell r="A38" t="str">
            <v>ESTIMATE FOR INSTALLATION OF ADDITIONAL 1X40MVA 132/33KV TRANSFORMER AT EXISTING EHV SUBSTATION</v>
          </cell>
        </row>
      </sheetData>
      <sheetData sheetId="820"/>
      <sheetData sheetId="821"/>
      <sheetData sheetId="822"/>
      <sheetData sheetId="823"/>
      <sheetData sheetId="824"/>
      <sheetData sheetId="825"/>
      <sheetData sheetId="826"/>
      <sheetData sheetId="827"/>
      <sheetData sheetId="828"/>
      <sheetData sheetId="829"/>
      <sheetData sheetId="830"/>
      <sheetData sheetId="831"/>
      <sheetData sheetId="832"/>
      <sheetData sheetId="833"/>
      <sheetData sheetId="834"/>
      <sheetData sheetId="835">
        <row r="38">
          <cell r="A38" t="str">
            <v xml:space="preserve">ESTIMATE FOR INSTALLATION OF ADDITIONAL 1X40MVA 132/33KV TRANSFORMER AT EXISTING EHV SUBSTATION </v>
          </cell>
        </row>
      </sheetData>
      <sheetData sheetId="836"/>
      <sheetData sheetId="837"/>
      <sheetData sheetId="838"/>
      <sheetData sheetId="839"/>
      <sheetData sheetId="840">
        <row r="38">
          <cell r="A38" t="str">
            <v xml:space="preserve">ESTIMATE FOR INSTALLATION OF ADDITIONAL 1X40MVA 132/33KV TRANSFORMER AT EXISTING EHV SUBSTATION </v>
          </cell>
        </row>
      </sheetData>
      <sheetData sheetId="841">
        <row r="38">
          <cell r="A38" t="str">
            <v xml:space="preserve">ESTIMATE FOR INSTALLATION OF ADDITIONAL 1X40MVA 132/33KV TRANSFORMER AT EXISTING EHV SUBSTATION </v>
          </cell>
        </row>
      </sheetData>
      <sheetData sheetId="842"/>
      <sheetData sheetId="843"/>
      <sheetData sheetId="844"/>
      <sheetData sheetId="845"/>
      <sheetData sheetId="846"/>
      <sheetData sheetId="847"/>
      <sheetData sheetId="848"/>
      <sheetData sheetId="849"/>
      <sheetData sheetId="850"/>
      <sheetData sheetId="851"/>
      <sheetData sheetId="852">
        <row r="38">
          <cell r="A38">
            <v>0</v>
          </cell>
        </row>
      </sheetData>
      <sheetData sheetId="853">
        <row r="38">
          <cell r="A38" t="str">
            <v xml:space="preserve">ESTIMATE FOR INSTALLATION OF ADDITIONAL 1X40MVA 132/33KV TRANSFORMER AT EXISTING EHV SUBSTATION </v>
          </cell>
        </row>
      </sheetData>
      <sheetData sheetId="854">
        <row r="38">
          <cell r="A38" t="str">
            <v xml:space="preserve">ESTIMATE FOR INSTALLATION OF ADDITIONAL 1X40MVA 132/33KV TRANSFORMER AT EXISTING EHV SUBSTATION </v>
          </cell>
        </row>
      </sheetData>
      <sheetData sheetId="855">
        <row r="38">
          <cell r="A38" t="str">
            <v xml:space="preserve">ESTIMATE FOR INSTALLATION OF ADDITIONAL 1X40MVA 132/33KV TRANSFORMER AT EXISTING EHV SUBSTATION </v>
          </cell>
        </row>
      </sheetData>
      <sheetData sheetId="856">
        <row r="38">
          <cell r="A38" t="str">
            <v xml:space="preserve">ESTIMATE FOR INSTALLATION OF ADDITIONAL 1X40MVA 132/33KV TRANSFORMER AT EXISTING EHV SUBSTATION </v>
          </cell>
        </row>
      </sheetData>
      <sheetData sheetId="857">
        <row r="38">
          <cell r="A38" t="str">
            <v xml:space="preserve">ESTIMATE FOR INSTALLATION OF ADDITIONAL 1X40MVA 132/33KV TRANSFORMER AT EXISTING EHV SUBSTATION </v>
          </cell>
        </row>
      </sheetData>
      <sheetData sheetId="858">
        <row r="38">
          <cell r="A38" t="str">
            <v xml:space="preserve">ESTIMATE FOR INSTALLATION OF ADDITIONAL 1X40MVA 132/33KV TRANSFORMER AT EXISTING EHV SUBSTATION </v>
          </cell>
        </row>
      </sheetData>
      <sheetData sheetId="859">
        <row r="38">
          <cell r="A38" t="str">
            <v xml:space="preserve">ESTIMATE FOR INSTALLATION OF ADDITIONAL 1X40MVA 132/33KV TRANSFORMER AT EXISTING EHV SUBSTATION </v>
          </cell>
        </row>
      </sheetData>
      <sheetData sheetId="860">
        <row r="38">
          <cell r="A38" t="str">
            <v xml:space="preserve">ESTIMATE FOR INSTALLATION OF ADDITIONAL 1X40MVA 132/33KV TRANSFORMER AT EXISTING EHV SUBSTATION </v>
          </cell>
        </row>
      </sheetData>
      <sheetData sheetId="861"/>
      <sheetData sheetId="862"/>
      <sheetData sheetId="863"/>
      <sheetData sheetId="864"/>
      <sheetData sheetId="865"/>
      <sheetData sheetId="866"/>
      <sheetData sheetId="867"/>
      <sheetData sheetId="868"/>
      <sheetData sheetId="869"/>
      <sheetData sheetId="870"/>
      <sheetData sheetId="871"/>
      <sheetData sheetId="872"/>
      <sheetData sheetId="873"/>
      <sheetData sheetId="874"/>
      <sheetData sheetId="875"/>
      <sheetData sheetId="876">
        <row r="38">
          <cell r="A38" t="str">
            <v xml:space="preserve">ESTIMATE FOR INSTALLATION OF ADDITIONAL 1X40MVA 132/33KV TRANSFORMER AT EXISTING EHV SUBSTATION </v>
          </cell>
        </row>
      </sheetData>
      <sheetData sheetId="877"/>
      <sheetData sheetId="878"/>
      <sheetData sheetId="879"/>
      <sheetData sheetId="880"/>
      <sheetData sheetId="881">
        <row r="38">
          <cell r="A38" t="str">
            <v xml:space="preserve">ESTIMATE FOR INSTALLATION OF ADDITIONAL 1X40MVA 132/33KV TRANSFORMER AT EXISTING EHV SUBSTATION </v>
          </cell>
        </row>
      </sheetData>
      <sheetData sheetId="882">
        <row r="38">
          <cell r="A38" t="str">
            <v xml:space="preserve">ESTIMATE FOR INSTALLATION OF ADDITIONAL 1X40MVA 132/33KV TRANSFORMER AT EXISTING EHV SUBSTATION </v>
          </cell>
        </row>
      </sheetData>
      <sheetData sheetId="883"/>
      <sheetData sheetId="884"/>
      <sheetData sheetId="885"/>
      <sheetData sheetId="886"/>
      <sheetData sheetId="887"/>
      <sheetData sheetId="888"/>
      <sheetData sheetId="889"/>
      <sheetData sheetId="890"/>
      <sheetData sheetId="891"/>
      <sheetData sheetId="892"/>
      <sheetData sheetId="893">
        <row r="38">
          <cell r="A38">
            <v>0</v>
          </cell>
        </row>
      </sheetData>
      <sheetData sheetId="894">
        <row r="38">
          <cell r="A38" t="str">
            <v xml:space="preserve">ESTIMATE FOR INSTALLATION OF ADDITIONAL 1X40MVA 132/33KV TRANSFORMER AT EXISTING EHV SUBSTATION </v>
          </cell>
        </row>
      </sheetData>
      <sheetData sheetId="895">
        <row r="38">
          <cell r="A38" t="str">
            <v xml:space="preserve">ESTIMATE FOR INSTALLATION OF ADDITIONAL 1X40MVA 132/33KV TRANSFORMER AT EXISTING EHV SUBSTATION </v>
          </cell>
        </row>
      </sheetData>
      <sheetData sheetId="896">
        <row r="38">
          <cell r="A38" t="str">
            <v xml:space="preserve">ESTIMATE FOR INSTALLATION OF ADDITIONAL 1X40MVA 132/33KV TRANSFORMER AT EXISTING EHV SUBSTATION </v>
          </cell>
        </row>
      </sheetData>
      <sheetData sheetId="897">
        <row r="38">
          <cell r="A38" t="str">
            <v xml:space="preserve">ESTIMATE FOR INSTALLATION OF ADDITIONAL 1X40MVA 132/33KV TRANSFORMER AT EXISTING EHV SUBSTATION </v>
          </cell>
        </row>
      </sheetData>
      <sheetData sheetId="898">
        <row r="38">
          <cell r="A38" t="str">
            <v xml:space="preserve">ESTIMATE FOR INSTALLATION OF ADDITIONAL 1X40MVA 132/33KV TRANSFORMER AT EXISTING EHV SUBSTATION </v>
          </cell>
        </row>
      </sheetData>
      <sheetData sheetId="899">
        <row r="38">
          <cell r="A38" t="str">
            <v xml:space="preserve">ESTIMATE FOR INSTALLATION OF ADDITIONAL 1X40MVA 132/33KV TRANSFORMER AT EXISTING EHV SUBSTATION </v>
          </cell>
        </row>
      </sheetData>
      <sheetData sheetId="900">
        <row r="38">
          <cell r="A38" t="str">
            <v xml:space="preserve">ESTIMATE FOR INSTALLATION OF ADDITIONAL 1X40MVA 132/33KV TRANSFORMER AT EXISTING EHV SUBSTATION </v>
          </cell>
        </row>
      </sheetData>
      <sheetData sheetId="901">
        <row r="38">
          <cell r="A38" t="str">
            <v xml:space="preserve">ESTIMATE FOR INSTALLATION OF ADDITIONAL 1X40MVA 132/33KV TRANSFORMER AT EXISTING EHV SUBSTATION </v>
          </cell>
        </row>
      </sheetData>
      <sheetData sheetId="902"/>
      <sheetData sheetId="903"/>
      <sheetData sheetId="904"/>
      <sheetData sheetId="905"/>
      <sheetData sheetId="906"/>
      <sheetData sheetId="907"/>
      <sheetData sheetId="908"/>
      <sheetData sheetId="909"/>
      <sheetData sheetId="910"/>
      <sheetData sheetId="911"/>
      <sheetData sheetId="912"/>
      <sheetData sheetId="913"/>
      <sheetData sheetId="914"/>
      <sheetData sheetId="915"/>
      <sheetData sheetId="916"/>
      <sheetData sheetId="917">
        <row r="38">
          <cell r="A38" t="str">
            <v xml:space="preserve">ESTIMATE FOR INSTALLATION OF ADDITIONAL 1X40MVA 132/33KV TRANSFORMER AT EXISTING EHV SUBSTATION </v>
          </cell>
        </row>
      </sheetData>
      <sheetData sheetId="918"/>
      <sheetData sheetId="919"/>
      <sheetData sheetId="920"/>
      <sheetData sheetId="921"/>
      <sheetData sheetId="922">
        <row r="38">
          <cell r="A38" t="str">
            <v xml:space="preserve">ESTIMATE FOR INSTALLATION OF ADDITIONAL 1X40MVA 132/33KV TRANSFORMER AT EXISTING EHV SUBSTATION </v>
          </cell>
        </row>
      </sheetData>
      <sheetData sheetId="923">
        <row r="38">
          <cell r="A38" t="str">
            <v xml:space="preserve">ESTIMATE FOR INSTALLATION OF ADDITIONAL 1X40MVA 132/33KV TRANSFORMER AT EXISTING EHV SUBSTATION </v>
          </cell>
        </row>
      </sheetData>
      <sheetData sheetId="924"/>
      <sheetData sheetId="925"/>
      <sheetData sheetId="926"/>
      <sheetData sheetId="927"/>
      <sheetData sheetId="928"/>
      <sheetData sheetId="929"/>
      <sheetData sheetId="930"/>
      <sheetData sheetId="931"/>
      <sheetData sheetId="932"/>
      <sheetData sheetId="933"/>
      <sheetData sheetId="934">
        <row r="38">
          <cell r="A38">
            <v>0</v>
          </cell>
        </row>
      </sheetData>
      <sheetData sheetId="935">
        <row r="38">
          <cell r="A38" t="str">
            <v xml:space="preserve">ESTIMATE FOR INSTALLATION OF ADDITIONAL 1X40MVA 132/33KV TRANSFORMER AT EXISTING EHV SUBSTATION </v>
          </cell>
        </row>
      </sheetData>
      <sheetData sheetId="936">
        <row r="38">
          <cell r="A38" t="str">
            <v xml:space="preserve">ESTIMATE FOR INSTALLATION OF ADDITIONAL 1X40MVA 132/33KV TRANSFORMER AT EXISTING EHV SUBSTATION </v>
          </cell>
        </row>
      </sheetData>
      <sheetData sheetId="937">
        <row r="38">
          <cell r="A38" t="str">
            <v xml:space="preserve">ESTIMATE FOR INSTALLATION OF ADDITIONAL 1X40MVA 132/33KV TRANSFORMER AT EXISTING EHV SUBSTATION </v>
          </cell>
        </row>
      </sheetData>
      <sheetData sheetId="938">
        <row r="38">
          <cell r="A38" t="str">
            <v xml:space="preserve">ESTIMATE FOR INSTALLATION OF ADDITIONAL 1X40MVA 132/33KV TRANSFORMER AT EXISTING EHV SUBSTATION </v>
          </cell>
        </row>
      </sheetData>
      <sheetData sheetId="939">
        <row r="38">
          <cell r="A38" t="str">
            <v xml:space="preserve">ESTIMATE FOR INSTALLATION OF ADDITIONAL 1X40MVA 132/33KV TRANSFORMER AT EXISTING EHV SUBSTATION </v>
          </cell>
        </row>
      </sheetData>
      <sheetData sheetId="940">
        <row r="38">
          <cell r="A38" t="str">
            <v xml:space="preserve">ESTIMATE FOR INSTALLATION OF ADDITIONAL 1X40MVA 132/33KV TRANSFORMER AT EXISTING EHV SUBSTATION </v>
          </cell>
        </row>
      </sheetData>
      <sheetData sheetId="941">
        <row r="38">
          <cell r="A38" t="str">
            <v xml:space="preserve">ESTIMATE FOR INSTALLATION OF ADDITIONAL 1X40MVA 132/33KV TRANSFORMER AT EXISTING EHV SUBSTATION </v>
          </cell>
        </row>
      </sheetData>
      <sheetData sheetId="942">
        <row r="38">
          <cell r="A38" t="str">
            <v xml:space="preserve">ESTIMATE FOR INSTALLATION OF ADDITIONAL 1X40MVA 132/33KV TRANSFORMER AT EXISTING EHV SUBSTATION </v>
          </cell>
        </row>
      </sheetData>
      <sheetData sheetId="943"/>
      <sheetData sheetId="944"/>
      <sheetData sheetId="945"/>
      <sheetData sheetId="946"/>
      <sheetData sheetId="947"/>
      <sheetData sheetId="948"/>
      <sheetData sheetId="949"/>
      <sheetData sheetId="950"/>
      <sheetData sheetId="951"/>
      <sheetData sheetId="952"/>
      <sheetData sheetId="953"/>
      <sheetData sheetId="954"/>
      <sheetData sheetId="955"/>
      <sheetData sheetId="956"/>
      <sheetData sheetId="957"/>
      <sheetData sheetId="958">
        <row r="38">
          <cell r="A38" t="str">
            <v xml:space="preserve">ESTIMATE FOR INSTALLATION OF ADDITIONAL 1X40MVA 132/33KV TRANSFORMER AT EXISTING EHV SUBSTATION </v>
          </cell>
        </row>
      </sheetData>
      <sheetData sheetId="959"/>
      <sheetData sheetId="960"/>
      <sheetData sheetId="961"/>
      <sheetData sheetId="962"/>
      <sheetData sheetId="963">
        <row r="38">
          <cell r="A38" t="str">
            <v xml:space="preserve">ESTIMATE FOR INSTALLATION OF ADDITIONAL 1X40MVA 132/33KV TRANSFORMER AT EXISTING EHV SUBSTATION </v>
          </cell>
        </row>
      </sheetData>
      <sheetData sheetId="964">
        <row r="38">
          <cell r="A38" t="str">
            <v xml:space="preserve">ESTIMATE FOR INSTALLATION OF ADDITIONAL 1X40MVA 132/33KV TRANSFORMER AT EXISTING EHV SUBSTATION </v>
          </cell>
        </row>
      </sheetData>
      <sheetData sheetId="965"/>
      <sheetData sheetId="966"/>
      <sheetData sheetId="967"/>
      <sheetData sheetId="968"/>
      <sheetData sheetId="969"/>
      <sheetData sheetId="970"/>
      <sheetData sheetId="971"/>
      <sheetData sheetId="972"/>
      <sheetData sheetId="973"/>
      <sheetData sheetId="974"/>
      <sheetData sheetId="975">
        <row r="38">
          <cell r="A38">
            <v>0</v>
          </cell>
        </row>
      </sheetData>
      <sheetData sheetId="976">
        <row r="38">
          <cell r="A38" t="str">
            <v xml:space="preserve">ESTIMATE FOR INSTALLATION OF ADDITIONAL 1X40MVA 132/33KV TRANSFORMER AT EXISTING EHV SUBSTATION </v>
          </cell>
        </row>
      </sheetData>
      <sheetData sheetId="977">
        <row r="38">
          <cell r="A38" t="str">
            <v xml:space="preserve">ESTIMATE FOR INSTALLATION OF ADDITIONAL 1X40MVA 132/33KV TRANSFORMER AT EXISTING EHV SUBSTATION </v>
          </cell>
        </row>
      </sheetData>
      <sheetData sheetId="978">
        <row r="38">
          <cell r="A38" t="str">
            <v xml:space="preserve">ESTIMATE FOR INSTALLATION OF ADDITIONAL 1X40MVA 132/33KV TRANSFORMER AT EXISTING EHV SUBSTATION </v>
          </cell>
        </row>
      </sheetData>
      <sheetData sheetId="979">
        <row r="38">
          <cell r="A38" t="str">
            <v xml:space="preserve">ESTIMATE FOR INSTALLATION OF ADDITIONAL 1X40MVA 132/33KV TRANSFORMER AT EXISTING EHV SUBSTATION </v>
          </cell>
        </row>
      </sheetData>
      <sheetData sheetId="980">
        <row r="38">
          <cell r="A38" t="str">
            <v xml:space="preserve">ESTIMATE FOR INSTALLATION OF ADDITIONAL 1X40MVA 132/33KV TRANSFORMER AT EXISTING EHV SUBSTATION </v>
          </cell>
        </row>
      </sheetData>
      <sheetData sheetId="981">
        <row r="38">
          <cell r="A38" t="str">
            <v xml:space="preserve">ESTIMATE FOR INSTALLATION OF ADDITIONAL 1X40MVA 132/33KV TRANSFORMER AT EXISTING EHV SUBSTATION </v>
          </cell>
        </row>
      </sheetData>
      <sheetData sheetId="982">
        <row r="38">
          <cell r="A38" t="str">
            <v xml:space="preserve">ESTIMATE FOR INSTALLATION OF ADDITIONAL 1X40MVA 132/33KV TRANSFORMER AT EXISTING EHV SUBSTATION </v>
          </cell>
        </row>
      </sheetData>
      <sheetData sheetId="983">
        <row r="38">
          <cell r="A38" t="str">
            <v xml:space="preserve">ESTIMATE FOR INSTALLATION OF ADDITIONAL 1X40MVA 132/33KV TRANSFORMER AT EXISTING EHV SUBSTATION </v>
          </cell>
        </row>
      </sheetData>
      <sheetData sheetId="984"/>
      <sheetData sheetId="985"/>
      <sheetData sheetId="986"/>
      <sheetData sheetId="987"/>
      <sheetData sheetId="988"/>
      <sheetData sheetId="989"/>
      <sheetData sheetId="990"/>
      <sheetData sheetId="991"/>
      <sheetData sheetId="992"/>
      <sheetData sheetId="993"/>
      <sheetData sheetId="994"/>
      <sheetData sheetId="995"/>
      <sheetData sheetId="996"/>
      <sheetData sheetId="997"/>
      <sheetData sheetId="998"/>
      <sheetData sheetId="999">
        <row r="38">
          <cell r="A38" t="str">
            <v xml:space="preserve">ESTIMATE FOR INSTALLATION OF ADDITIONAL 1X40MVA 132/33KV TRANSFORMER AT EXISTING EHV SUBSTATION </v>
          </cell>
        </row>
      </sheetData>
      <sheetData sheetId="1000"/>
      <sheetData sheetId="1001"/>
      <sheetData sheetId="1002"/>
      <sheetData sheetId="1003"/>
      <sheetData sheetId="1004">
        <row r="38">
          <cell r="A38" t="str">
            <v xml:space="preserve">ESTIMATE FOR INSTALLATION OF ADDITIONAL 1X40MVA 132/33KV TRANSFORMER AT EXISTING EHV SUBSTATION </v>
          </cell>
        </row>
      </sheetData>
      <sheetData sheetId="1005">
        <row r="38">
          <cell r="A38" t="str">
            <v xml:space="preserve">ESTIMATE FOR INSTALLATION OF ADDITIONAL 1X40MVA 132/33KV TRANSFORMER AT EXISTING EHV SUBSTATION </v>
          </cell>
        </row>
      </sheetData>
      <sheetData sheetId="1006"/>
      <sheetData sheetId="1007"/>
      <sheetData sheetId="1008"/>
      <sheetData sheetId="1009"/>
      <sheetData sheetId="1010"/>
      <sheetData sheetId="1011"/>
      <sheetData sheetId="1012"/>
      <sheetData sheetId="1013"/>
      <sheetData sheetId="1014"/>
      <sheetData sheetId="1015"/>
      <sheetData sheetId="1016">
        <row r="38">
          <cell r="A38">
            <v>0</v>
          </cell>
        </row>
      </sheetData>
      <sheetData sheetId="1017">
        <row r="38">
          <cell r="A38" t="str">
            <v xml:space="preserve">ESTIMATE FOR INSTALLATION OF ADDITIONAL 1X40MVA 132/33KV TRANSFORMER AT EXISTING EHV SUBSTATION </v>
          </cell>
        </row>
      </sheetData>
      <sheetData sheetId="1018">
        <row r="38">
          <cell r="A38" t="str">
            <v xml:space="preserve">ESTIMATE FOR INSTALLATION OF ADDITIONAL 1X40MVA 132/33KV TRANSFORMER AT EXISTING EHV SUBSTATION </v>
          </cell>
        </row>
      </sheetData>
      <sheetData sheetId="1019">
        <row r="38">
          <cell r="A38" t="str">
            <v xml:space="preserve">ESTIMATE FOR INSTALLATION OF ADDITIONAL 1X40MVA 132/33KV TRANSFORMER AT EXISTING EHV SUBSTATION </v>
          </cell>
        </row>
      </sheetData>
      <sheetData sheetId="1020">
        <row r="38">
          <cell r="A38" t="str">
            <v xml:space="preserve">ESTIMATE FOR INSTALLATION OF ADDITIONAL 1X40MVA 132/33KV TRANSFORMER AT EXISTING EHV SUBSTATION </v>
          </cell>
        </row>
      </sheetData>
      <sheetData sheetId="1021">
        <row r="38">
          <cell r="A38" t="str">
            <v xml:space="preserve">ESTIMATE FOR INSTALLATION OF ADDITIONAL 1X40MVA 132/33KV TRANSFORMER AT EXISTING EHV SUBSTATION </v>
          </cell>
        </row>
      </sheetData>
      <sheetData sheetId="1022">
        <row r="38">
          <cell r="A38" t="str">
            <v xml:space="preserve">ESTIMATE FOR INSTALLATION OF ADDITIONAL 1X40MVA 132/33KV TRANSFORMER AT EXISTING EHV SUBSTATION </v>
          </cell>
        </row>
      </sheetData>
      <sheetData sheetId="1023">
        <row r="38">
          <cell r="A38" t="str">
            <v xml:space="preserve">ESTIMATE FOR INSTALLATION OF ADDITIONAL 1X40MVA 132/33KV TRANSFORMER AT EXISTING EHV SUBSTATION </v>
          </cell>
        </row>
      </sheetData>
      <sheetData sheetId="1024">
        <row r="38">
          <cell r="A38" t="str">
            <v xml:space="preserve">ESTIMATE FOR INSTALLATION OF ADDITIONAL 1X40MVA 132/33KV TRANSFORMER AT EXISTING EHV SUBSTATION </v>
          </cell>
        </row>
      </sheetData>
      <sheetData sheetId="1025"/>
      <sheetData sheetId="1026"/>
      <sheetData sheetId="1027"/>
      <sheetData sheetId="1028"/>
      <sheetData sheetId="1029"/>
      <sheetData sheetId="1030"/>
      <sheetData sheetId="1031"/>
      <sheetData sheetId="1032"/>
      <sheetData sheetId="1033"/>
      <sheetData sheetId="1034"/>
      <sheetData sheetId="1035"/>
      <sheetData sheetId="1036"/>
      <sheetData sheetId="1037"/>
      <sheetData sheetId="1038"/>
      <sheetData sheetId="1039"/>
      <sheetData sheetId="1040">
        <row r="38">
          <cell r="A38" t="str">
            <v xml:space="preserve">ESTIMATE FOR INSTALLATION OF ADDITIONAL 1X40MVA 132/33KV TRANSFORMER AT EXISTING EHV SUBSTATION </v>
          </cell>
        </row>
      </sheetData>
      <sheetData sheetId="1041" refreshError="1"/>
      <sheetData sheetId="1042" refreshError="1"/>
      <sheetData sheetId="1043" refreshError="1"/>
      <sheetData sheetId="1044" refreshError="1"/>
      <sheetData sheetId="1045" refreshError="1"/>
      <sheetData sheetId="1046" refreshError="1"/>
      <sheetData sheetId="1047" refreshError="1"/>
      <sheetData sheetId="1048" refreshError="1"/>
      <sheetData sheetId="1049" refreshError="1"/>
      <sheetData sheetId="1050" refreshError="1"/>
      <sheetData sheetId="1051" refreshError="1"/>
      <sheetData sheetId="1052" refreshError="1"/>
      <sheetData sheetId="1053" refreshError="1"/>
      <sheetData sheetId="1054" refreshError="1"/>
      <sheetData sheetId="1055" refreshError="1"/>
      <sheetData sheetId="1056"/>
      <sheetData sheetId="1057" refreshError="1"/>
      <sheetData sheetId="1058" refreshError="1"/>
      <sheetData sheetId="1059" refreshError="1"/>
      <sheetData sheetId="1060" refreshError="1"/>
      <sheetData sheetId="1061" refreshError="1"/>
      <sheetData sheetId="1062" refreshError="1"/>
      <sheetData sheetId="1063" refreshError="1"/>
      <sheetData sheetId="1064"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ecast Sheet"/>
      <sheetName val="Front Cover with Image"/>
      <sheetName val="Index"/>
      <sheetName val="Sales Forecast"/>
      <sheetName val="Forecast-Consumer Base"/>
      <sheetName val="Forecast-Connected Load"/>
      <sheetName val="Forecast-Units Sold "/>
      <sheetName val="Discom Level Data"/>
      <sheetName val="summarize"/>
      <sheetName val="LV-1 Data"/>
      <sheetName val="LV-1 Calc"/>
      <sheetName val="PotentialCust - LV1"/>
      <sheetName val="RGGVY Data"/>
      <sheetName val="LV-1 Summary"/>
      <sheetName val="LV-2 Data"/>
      <sheetName val="LV-2 Calc"/>
      <sheetName val="LV-2 Summary"/>
      <sheetName val="PotentialCust - LV2"/>
      <sheetName val="LV-3 Data"/>
      <sheetName val="Split for PWW-STL"/>
      <sheetName val="LV-3 Calc"/>
      <sheetName val="LV-3 Summary"/>
      <sheetName val="LV-4 Data"/>
      <sheetName val="LV-4 Calc"/>
      <sheetName val="LV-4 Summary"/>
      <sheetName val="LV-5.1 Data Alternate"/>
      <sheetName val="LV-5.1 Data"/>
      <sheetName val="Input Sheet"/>
      <sheetName val="LV-5.1 Calc alt"/>
      <sheetName val="LV-5.1 alt Summary"/>
      <sheetName val="LV-5.1 Calc"/>
      <sheetName val="LV-5.1 Summary"/>
      <sheetName val="LV-5.2 Data"/>
      <sheetName val="LV-5.2 Calc"/>
      <sheetName val="LV-5.2 Summary"/>
      <sheetName val="HV-1 Data"/>
      <sheetName val="HV-1 Calc"/>
      <sheetName val="HV-1 Summary"/>
      <sheetName val="HV-2 Data"/>
      <sheetName val="HV-2 Calc"/>
      <sheetName val="HV-2 Summary"/>
      <sheetName val="HV-3 Data"/>
      <sheetName val="HV-3 Calc"/>
      <sheetName val="HV-3 Summary"/>
      <sheetName val="HV-4 Data"/>
      <sheetName val="HV-4 Calc"/>
      <sheetName val="HV-4 Summary"/>
      <sheetName val="HV-5.1 Data"/>
      <sheetName val="HV-5.1 Calc"/>
      <sheetName val="HV-5.1 Summary"/>
      <sheetName val="HV-5.2 Calc"/>
      <sheetName val="HV-5.2 Data"/>
      <sheetName val="HV-5.2 Summary"/>
      <sheetName val="HV-6 Data"/>
      <sheetName val="HV-6 Calc"/>
      <sheetName val="HV-6 Summary"/>
      <sheetName val="HV-7 Data"/>
      <sheetName val="HV-7 Calc"/>
      <sheetName val="HV-7 Summary"/>
      <sheetName val="Annexure"/>
      <sheetName val="Census"/>
      <sheetName val="Census 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row r="19">
          <cell r="G19">
            <v>2</v>
          </cell>
        </row>
      </sheetData>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3-04|71"/>
      <sheetName val="03-04|72"/>
      <sheetName val="03-04|74"/>
      <sheetName val="03-04|75"/>
      <sheetName val="03-04|76"/>
      <sheetName val="03-04|77"/>
      <sheetName val="03-04|79"/>
      <sheetName val="03-04|83"/>
      <sheetName val="03-04|Master"/>
      <sheetName val="04REL"/>
      <sheetName val="A 3.7"/>
      <sheetName val="CE"/>
      <sheetName val="Metro consind updation sheet"/>
      <sheetName val="Dom"/>
      <sheetName val="201-04REL-Final"/>
      <sheetName val="A_3_7"/>
      <sheetName val="BD-Cons-FY 2017-18"/>
      <sheetName val="Cons- FY 2018-19"/>
      <sheetName val="DVVNL"/>
      <sheetName val="MVVNL"/>
      <sheetName val="PVVNL"/>
      <sheetName val="PuVVNL"/>
      <sheetName val="KESCo"/>
      <sheetName val="Cons-Existing-re comp"/>
      <sheetName val="Re-computation of sales-19- (2)"/>
      <sheetName val="Sheet4"/>
      <sheetName val="LMV-10 working"/>
      <sheetName val="FY 2017-18 Revenue"/>
      <sheetName val="Discom wise Reveneue FY 2017-18"/>
      <sheetName val="DVVNL_Prop"/>
      <sheetName val="MVVNL_Prop"/>
      <sheetName val="PVVNL_prop"/>
      <sheetName val="PuVVNL_Prop"/>
      <sheetName val="KESCo_Prop"/>
      <sheetName val="Re-computation of sales-19-2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lect"/>
      <sheetName val="Basis"/>
      <sheetName val="Division"/>
      <sheetName val="Div_Pk"/>
      <sheetName val="Grp"/>
      <sheetName val="Grp_Pk"/>
      <sheetName val="F_Sum"/>
      <sheetName val="Indiv"/>
      <sheetName val="B_Sum"/>
      <sheetName val="B_Adj"/>
      <sheetName val="B_Dat"/>
      <sheetName val="Utility"/>
      <sheetName val="Admin"/>
      <sheetName val="Sens"/>
      <sheetName val="Peaks"/>
      <sheetName val="Graphs"/>
      <sheetName val="Trf"/>
      <sheetName val="T4"/>
      <sheetName val="T5"/>
      <sheetName val="T5b"/>
    </sheetNames>
    <sheetDataSet>
      <sheetData sheetId="0" refreshError="1">
        <row r="44">
          <cell r="J44" t="str">
            <v>2003-2004</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ales FY 05"/>
      <sheetName val="Sales FY 06"/>
      <sheetName val="Sales FY 07"/>
      <sheetName val="LMV 9 &amp; 10"/>
      <sheetName val="Sales FY 05 N"/>
      <sheetName val="Sales FY 06 N"/>
      <sheetName val="Sales FY 07 N"/>
      <sheetName val="Sales FY 08 N"/>
      <sheetName val="Sales FY 08"/>
      <sheetName val="Sales FY 09 N"/>
      <sheetName val="Sales FY 10"/>
      <sheetName val="Sales FY 09"/>
      <sheetName val="Sales Summ N"/>
      <sheetName val="Sales Summ"/>
      <sheetName val="RevN"/>
      <sheetName val="Sales FY 10 A"/>
      <sheetName val="Sales FY 11"/>
      <sheetName val="Sales FY 12"/>
      <sheetName val="Advt &amp; HV1"/>
      <sheetName val="Sales Summary"/>
      <sheetName val="Rev Summary"/>
      <sheetName val="Tariff - LT"/>
      <sheetName val="Rev Summ N"/>
      <sheetName val="Energy Balance"/>
      <sheetName val="Cross subsidy"/>
      <sheetName val="Crosschecks"/>
      <sheetName val="Final"/>
      <sheetName val="Tariff - HT"/>
      <sheetName val="Rev"/>
      <sheetName val="Rev Summ"/>
      <sheetName val="Energy Balance (2)"/>
      <sheetName val="Tariff - HT VD"/>
      <sheetName val="Tariff - HT (Op)"/>
      <sheetName val="Tariff - LT (op)"/>
      <sheetName val="Tariff - LT (2)"/>
      <sheetName val="Tariff - LT VD"/>
      <sheetName val="LMV 1"/>
      <sheetName val="LMV 2"/>
      <sheetName val="LMV 3"/>
      <sheetName val="LMV 4"/>
      <sheetName val="LMV 5"/>
      <sheetName val="LMV 6"/>
      <sheetName val="LMV 7"/>
      <sheetName val="LMV 8"/>
      <sheetName val="LMV 9"/>
      <sheetName val="LMV 10"/>
      <sheetName val="HV 2"/>
      <sheetName val="HV 3"/>
      <sheetName val="HV 4"/>
      <sheetName val="Revenue 1"/>
      <sheetName val="Sheet1"/>
    </sheetNames>
    <sheetDataSet>
      <sheetData sheetId="0"/>
      <sheetData sheetId="1"/>
      <sheetData sheetId="2"/>
      <sheetData sheetId="3"/>
      <sheetData sheetId="4">
        <row r="10">
          <cell r="K10">
            <v>10555.409515539952</v>
          </cell>
        </row>
      </sheetData>
      <sheetData sheetId="5">
        <row r="10">
          <cell r="K10">
            <v>11406.105960721663</v>
          </cell>
        </row>
      </sheetData>
      <sheetData sheetId="6">
        <row r="10">
          <cell r="K10">
            <v>12952.302005296295</v>
          </cell>
        </row>
      </sheetData>
      <sheetData sheetId="7">
        <row r="9">
          <cell r="K9">
            <v>7145.4485488507471</v>
          </cell>
        </row>
      </sheetData>
      <sheetData sheetId="8"/>
      <sheetData sheetId="9">
        <row r="9">
          <cell r="K9">
            <v>7756.9670000000006</v>
          </cell>
        </row>
      </sheetData>
      <sheetData sheetId="10">
        <row r="9">
          <cell r="K9">
            <v>8161.5508285804899</v>
          </cell>
        </row>
      </sheetData>
      <sheetData sheetId="11"/>
      <sheetData sheetId="12">
        <row r="15">
          <cell r="M15">
            <v>15849.714053342934</v>
          </cell>
        </row>
      </sheetData>
      <sheetData sheetId="13">
        <row r="148">
          <cell r="E148">
            <v>367.95561384308559</v>
          </cell>
        </row>
      </sheetData>
      <sheetData sheetId="14"/>
      <sheetData sheetId="15"/>
      <sheetData sheetId="16"/>
      <sheetData sheetId="17"/>
      <sheetData sheetId="18">
        <row r="20">
          <cell r="D20">
            <v>9.9979999999999993</v>
          </cell>
        </row>
      </sheetData>
      <sheetData sheetId="19">
        <row r="11">
          <cell r="R11">
            <v>4366.8385200000002</v>
          </cell>
        </row>
      </sheetData>
      <sheetData sheetId="20">
        <row r="1">
          <cell r="T1">
            <v>1.3410219999999999</v>
          </cell>
        </row>
      </sheetData>
      <sheetData sheetId="21">
        <row r="2">
          <cell r="P2">
            <v>0</v>
          </cell>
        </row>
      </sheetData>
      <sheetData sheetId="22"/>
      <sheetData sheetId="23"/>
      <sheetData sheetId="24">
        <row r="7">
          <cell r="C7">
            <v>4.1702170433644428</v>
          </cell>
        </row>
      </sheetData>
      <sheetData sheetId="25"/>
      <sheetData sheetId="26">
        <row r="12">
          <cell r="H12">
            <v>125</v>
          </cell>
        </row>
      </sheetData>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cc_res"/>
      <sheetName val="Operations"/>
      <sheetName val="Financials"/>
      <sheetName val="DGR ENTER READING"/>
    </sheetNames>
    <sheetDataSet>
      <sheetData sheetId="0"/>
      <sheetData sheetId="1" refreshError="1"/>
      <sheetData sheetId="2" refreshError="1"/>
      <sheetData sheetId="3"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pital Servicing Model"/>
      <sheetName val="Index"/>
      <sheetName val="Input Sheet"/>
      <sheetName val="Balance Sheet"/>
      <sheetName val="P&amp;L Account"/>
      <sheetName val="Cash Flow Statement"/>
      <sheetName val="Share Cap&amp;Reser."/>
      <sheetName val="GFA"/>
      <sheetName val="Current Asset"/>
      <sheetName val="Current Liability"/>
      <sheetName val="Capitalization"/>
      <sheetName val="Dep2"/>
      <sheetName val="CWIP"/>
      <sheetName val="Investments"/>
      <sheetName val="Interest &amp; Finance Charges"/>
      <sheetName val="Revenue"/>
      <sheetName val="Other Income"/>
      <sheetName val="Loans&amp;Adv"/>
      <sheetName val="Other Invest"/>
      <sheetName val="Adm Exp"/>
      <sheetName val="PP"/>
      <sheetName val="R&amp;M Expense"/>
      <sheetName val="Emp Cost"/>
      <sheetName val="Rough"/>
      <sheetName val="Working Cap1"/>
      <sheetName val="Depreciation Sch"/>
      <sheetName val="Du-Pont"/>
      <sheetName val="Economic Value Added"/>
      <sheetName val="Depreciation_IT"/>
      <sheetName val="Financial Analysis"/>
      <sheetName val="Tax Comp"/>
      <sheetName val="Avg CS"/>
      <sheetName val="Actuary Data"/>
    </sheetNames>
    <sheetDataSet>
      <sheetData sheetId="0"/>
      <sheetData sheetId="1"/>
      <sheetData sheetId="2" refreshError="1">
        <row r="4">
          <cell r="C4">
            <v>6.1400000000000003E-2</v>
          </cell>
        </row>
        <row r="211">
          <cell r="D211">
            <v>0.2</v>
          </cell>
          <cell r="E211">
            <v>0.6</v>
          </cell>
          <cell r="F211">
            <v>0.2</v>
          </cell>
        </row>
        <row r="213">
          <cell r="D213">
            <v>0.2</v>
          </cell>
          <cell r="E213">
            <v>0.4</v>
          </cell>
          <cell r="F213">
            <v>0.4</v>
          </cell>
        </row>
      </sheetData>
      <sheetData sheetId="3"/>
      <sheetData sheetId="4" refreshError="1"/>
      <sheetData sheetId="5"/>
      <sheetData sheetId="6"/>
      <sheetData sheetId="7"/>
      <sheetData sheetId="8"/>
      <sheetData sheetId="9"/>
      <sheetData sheetId="10"/>
      <sheetData sheetId="11"/>
      <sheetData sheetId="12" refreshError="1"/>
      <sheetData sheetId="13" refreshError="1"/>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X.SUMM PS"/>
      <sheetName val="EX. SUMM GEN"/>
      <sheetName val="Maintenance "/>
      <sheetName val="CENTRAL SECTOR"/>
      <sheetName val="SCH,ACT"/>
      <sheetName val="GP Ther"/>
      <sheetName val="GP Hyd"/>
      <sheetName val="Fuel Cons."/>
      <sheetName val="Unitwise TPI"/>
      <sheetName val="Stnwise TPI"/>
      <sheetName val="Monthwise TPI"/>
      <sheetName val="PLF aprsep"/>
      <sheetName val="PLF OctMar"/>
      <sheetName val="Monthwise Sp.oil Cons."/>
      <sheetName val="Oil Cons. Account"/>
      <sheetName val="CA"/>
      <sheetName val="TIME DURATION CAUSE ANALYSIS"/>
      <sheetName val="Ploss"/>
      <sheetName val="MCRH"/>
      <sheetName val="R.Hrs. Since Comm"/>
      <sheetName val="LEVEL"/>
      <sheetName val="EB"/>
      <sheetName val="MORNING,EVENING PEAK"/>
      <sheetName val="COMP,UNRESTRICTED DEMAND"/>
      <sheetName val="CSG 01-02"/>
      <sheetName val="CSD"/>
      <sheetName val="SUPPLY HRS"/>
      <sheetName val="MiniMicro"/>
      <sheetName val="MPSEB90-01MONTHLY GENPLF"/>
      <sheetName val="400KV LOD"/>
      <sheetName val="220KV"/>
      <sheetName val="Energy Audit At PS"/>
      <sheetName val="All India PLF 1991-92 onwards"/>
      <sheetName val="R_Hrs_ Since Comm"/>
      <sheetName val="STN WISE EMR"/>
      <sheetName val="BREAKUP OF OI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S.GENERATION"/>
      <sheetName val="DR"/>
      <sheetName val="DRAWAL"/>
      <sheetName val="INTER-REGIONAL ENERGY EXHANGE"/>
      <sheetName val="GOA"/>
      <sheetName val="POP9900"/>
      <sheetName val="Sheet2"/>
      <sheetName val="C_S_GENERATION"/>
      <sheetName val=""/>
      <sheetName val="Discom Details"/>
      <sheetName val="Stationwise Thermal &amp; Hydel Gen"/>
      <sheetName val="Executive Summary -Thermal"/>
      <sheetName val="TWELVE"/>
      <sheetName val="R.Hrs. Since Comm"/>
      <sheetName val="220 11  BS "/>
      <sheetName val="BTB"/>
      <sheetName val="cf"/>
      <sheetName val="orders"/>
      <sheetName val="Dom"/>
      <sheetName val="Addl.4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Input_Gen"/>
      <sheetName val="Input_Cap Allo"/>
      <sheetName val="Input_New Cap"/>
      <sheetName val="Input_New"/>
      <sheetName val="Input_St Details"/>
      <sheetName val="F1_12_C"/>
      <sheetName val="F1 12-13"/>
      <sheetName val="Input_Extn Loss"/>
      <sheetName val="Losses"/>
      <sheetName val="PP Output"/>
      <sheetName val="MPTransco"/>
      <sheetName val="ISP"/>
      <sheetName val="Line Losses"/>
      <sheetName val="Sheet1"/>
      <sheetName val="Avail_Ex Bus"/>
      <sheetName val="F1a 11-12"/>
      <sheetName val="F1a 12-13"/>
      <sheetName val="State Peri Rank"/>
      <sheetName val="MPTradeco"/>
      <sheetName val="Ctrl_cost"/>
      <sheetName val="F1e"/>
      <sheetName val="F1 05-06"/>
      <sheetName val="F1 06-07"/>
      <sheetName val="F1 07-08"/>
      <sheetName val="F1 08-09"/>
      <sheetName val="F1 09-10"/>
      <sheetName val="F1a 05-06"/>
      <sheetName val="F1a 06-07"/>
      <sheetName val="F1a 07-08"/>
      <sheetName val="F1a 08-09"/>
      <sheetName val="F1a 09-10"/>
      <sheetName val="F1a 10-11"/>
      <sheetName val="East"/>
      <sheetName val="F1a 10-11-E"/>
      <sheetName val="F1_11_E"/>
      <sheetName val="F1a 10-11-C"/>
      <sheetName val="F1_11_C"/>
      <sheetName val="F1a 10-11-W"/>
      <sheetName val="F1_11_W"/>
      <sheetName val="F1a 11-12-E"/>
      <sheetName val="F1_12_E"/>
      <sheetName val="F1a 12-13-E"/>
      <sheetName val="West"/>
      <sheetName val="Central"/>
      <sheetName val="F1a 12-13-C"/>
      <sheetName val="F1a 11-12-C"/>
      <sheetName val="F1a 11-12-W"/>
      <sheetName val="F1_12_W"/>
      <sheetName val="F1_13_E"/>
      <sheetName val="F1_13_C"/>
      <sheetName val="F1a 12-13-W"/>
      <sheetName val="F1_13_W"/>
      <sheetName val="EBal"/>
      <sheetName val="PGCIL"/>
      <sheetName val="F1b_E"/>
      <sheetName val="F1c_E"/>
      <sheetName val="F1c_C"/>
      <sheetName val="F1c_W"/>
      <sheetName val="F1d"/>
      <sheetName val="R1(i)_E"/>
      <sheetName val="R1(i)_C"/>
      <sheetName val="R1(i)_W"/>
    </sheetNames>
    <sheetDataSet>
      <sheetData sheetId="0" refreshError="1"/>
      <sheetData sheetId="1">
        <row r="2">
          <cell r="A2">
            <v>2</v>
          </cell>
        </row>
      </sheetData>
      <sheetData sheetId="2"/>
      <sheetData sheetId="3" refreshError="1"/>
      <sheetData sheetId="4" refreshError="1"/>
      <sheetData sheetId="5"/>
      <sheetData sheetId="6" refreshError="1"/>
      <sheetData sheetId="7" refreshError="1"/>
      <sheetData sheetId="8" refreshError="1"/>
      <sheetData sheetId="9" refreshError="1"/>
      <sheetData sheetId="10"/>
      <sheetData sheetId="11"/>
      <sheetData sheetId="12" refreshError="1"/>
      <sheetData sheetId="13" refreshError="1"/>
      <sheetData sheetId="14" refreshError="1"/>
      <sheetData sheetId="15"/>
      <sheetData sheetId="16" refreshError="1"/>
      <sheetData sheetId="17" refreshError="1"/>
      <sheetData sheetId="18" refreshError="1"/>
      <sheetData sheetId="19"/>
      <sheetData sheetId="20"/>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sheetData sheetId="44"/>
      <sheetData sheetId="45" refreshError="1"/>
      <sheetData sheetId="46" refreshError="1"/>
      <sheetData sheetId="47"/>
      <sheetData sheetId="48" refreshError="1"/>
      <sheetData sheetId="49" refreshError="1"/>
      <sheetData sheetId="50" refreshError="1"/>
      <sheetData sheetId="51"/>
      <sheetData sheetId="52" refreshError="1"/>
      <sheetData sheetId="53"/>
      <sheetData sheetId="54"/>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OSCurve-Total"/>
      <sheetName val="RLG"/>
      <sheetName val="BND"/>
      <sheetName val="CD"/>
      <sheetName val="SC-RH"/>
      <sheetName val="SC-RK"/>
      <sheetName val="BSN"/>
      <sheetName val="HUD"/>
      <sheetName val="JP"/>
      <sheetName val="JPexclRL"/>
      <sheetName val="JP-RL"/>
      <sheetName val="RMS"/>
      <sheetName val="MDM-TOTAL"/>
      <sheetName val="MDM-RF "/>
      <sheetName val="MDM-RW"/>
      <sheetName val="PBMR"/>
      <sheetName val="BSD"/>
      <sheetName val="ROSData"/>
      <sheetName val="Input"/>
      <sheetName val="PE charts 2007"/>
      <sheetName val="EV EBITDA"/>
      <sheetName val="Inc-Yr Summary"/>
      <sheetName val="Balance"/>
      <sheetName val="Addl.40"/>
      <sheetName val="Aladdin Macro1"/>
      <sheetName val="EVA1"/>
      <sheetName val="Sheet1"/>
      <sheetName val="Debt"/>
      <sheetName val="New Microsoft Excel Worksheet"/>
      <sheetName val="bajaj_copeland"/>
      <sheetName val="Book2"/>
      <sheetName val="#REF"/>
      <sheetName val="Macro1"/>
      <sheetName val="monthly"/>
      <sheetName val="Customers"/>
      <sheetName val="Financials"/>
      <sheetName val="Mico"/>
      <sheetName val="PostOrdStat"/>
      <sheetName val="C.S.GENERATIO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hysical Data"/>
      <sheetName val="Revenue"/>
      <sheetName val="Assumptions"/>
      <sheetName val="Tariff Structure"/>
      <sheetName val="Tables"/>
    </sheetNames>
    <sheetDataSet>
      <sheetData sheetId="0">
        <row r="2">
          <cell r="F2">
            <v>5</v>
          </cell>
          <cell r="G2">
            <v>6</v>
          </cell>
          <cell r="H2">
            <v>7</v>
          </cell>
          <cell r="I2">
            <v>8</v>
          </cell>
          <cell r="J2">
            <v>9</v>
          </cell>
          <cell r="K2">
            <v>10</v>
          </cell>
        </row>
      </sheetData>
      <sheetData sheetId="1" refreshError="1"/>
      <sheetData sheetId="2" refreshError="1"/>
      <sheetData sheetId="3" refreshError="1"/>
      <sheetData sheetId="4"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adme"/>
      <sheetName val="Sales_Summary"/>
      <sheetName val="Rev_Summary"/>
      <sheetName val="Tariff - LT_b4 tweak"/>
      <sheetName val="Tariff - HT_b4 tweak"/>
      <sheetName val="Tariff - LT"/>
      <sheetName val="Tariff - HT"/>
      <sheetName val="Assumptions"/>
      <sheetName val="Wrtup"/>
      <sheetName val="Rev Summary_FB"/>
      <sheetName val="Sales Summary_FB"/>
      <sheetName val="Rev-Ex"/>
      <sheetName val="Rev-Pro"/>
      <sheetName val="Sales FY 09"/>
      <sheetName val="Sales FY 10"/>
      <sheetName val="Sales FY 11"/>
      <sheetName val="En Bal"/>
      <sheetName val="PPT"/>
      <sheetName val="Sales FY 12"/>
      <sheetName val="Sales FY 13 9M"/>
      <sheetName val="Sales FY 13"/>
      <sheetName val="Sales FY 14"/>
      <sheetName val="Sales FY 10A_FB"/>
      <sheetName val="Sales FY 11_FB"/>
      <sheetName val="Sales FY 12_FB"/>
      <sheetName val="Final"/>
      <sheetName val="Rev Summ N"/>
      <sheetName val="Rev Summary (2)"/>
      <sheetName val="Rev Summ N (2)"/>
      <sheetName val="Asumptions"/>
      <sheetName val="Cross Subsidy"/>
      <sheetName val="Cross Subsidy (2)"/>
    </sheetNames>
    <sheetDataSet>
      <sheetData sheetId="0"/>
      <sheetData sheetId="1">
        <row r="2">
          <cell r="I2">
            <v>8</v>
          </cell>
          <cell r="S2">
            <v>18</v>
          </cell>
          <cell r="AC2">
            <v>28</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f"/>
      <sheetName val="PRSN"/>
      <sheetName val="Impact"/>
      <sheetName val="Results"/>
      <sheetName val="ARR"/>
      <sheetName val="REV"/>
      <sheetName val="Billing-PY"/>
      <sheetName val="Billing-C&amp;E Y"/>
      <sheetName val="Customers-All"/>
      <sheetName val="Customers-CP"/>
      <sheetName val="Customers-EP"/>
      <sheetName val="Customers-NP"/>
      <sheetName val="Customers-SP"/>
      <sheetName val="ERC-CY"/>
      <sheetName val="ERC-EY"/>
      <sheetName val="ERP-EY"/>
      <sheetName val="Forecast-CY"/>
      <sheetName val="Forecast-EY"/>
      <sheetName val="MC-CP"/>
      <sheetName val="MC-EP"/>
      <sheetName val="MC-NP"/>
      <sheetName val="MC-SP"/>
      <sheetName val="RevenueIncrease"/>
      <sheetName val="CostRecovery"/>
      <sheetName val="Subsidy"/>
      <sheetName val="Assumptions"/>
      <sheetName val="General"/>
      <sheetName val="RESCOs"/>
      <sheetName val="Table-I"/>
      <sheetName val="Tables-II"/>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efreshError="1">
        <row r="3">
          <cell r="A3">
            <v>100</v>
          </cell>
        </row>
        <row r="4">
          <cell r="A4">
            <v>1000</v>
          </cell>
        </row>
        <row r="6">
          <cell r="A6">
            <v>1000000</v>
          </cell>
        </row>
        <row r="7">
          <cell r="A7">
            <v>10000000</v>
          </cell>
        </row>
      </sheetData>
      <sheetData sheetId="27"/>
      <sheetData sheetId="28"/>
      <sheetData sheetId="29"/>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censee Information"/>
      <sheetName val="1.1"/>
      <sheetName val="1.1a-P"/>
      <sheetName val="1.1a-C"/>
      <sheetName val="1.1a-E"/>
      <sheetName val="1.1b-P"/>
      <sheetName val="1.1b-C"/>
      <sheetName val="1.1b-E"/>
      <sheetName val="1.1c-P"/>
      <sheetName val="1.1c-C"/>
      <sheetName val="1.1c-E"/>
      <sheetName val="1.1d-P"/>
      <sheetName val="1.1d-C"/>
      <sheetName val="1.1d-E"/>
      <sheetName val="1.1d-1"/>
      <sheetName val="1.1e"/>
      <sheetName val="1.1e1-P"/>
      <sheetName val="1.1e1-C"/>
      <sheetName val="1.1e1-E"/>
      <sheetName val="1.1e2"/>
      <sheetName val="1.1e3-P"/>
      <sheetName val="1.1e3-C"/>
      <sheetName val="1.1e3-E"/>
      <sheetName val="1.1f-P"/>
      <sheetName val="1.1f-C"/>
      <sheetName val="1.1f-E"/>
      <sheetName val="1.1f-1"/>
      <sheetName val="1.1g-P"/>
      <sheetName val="1.1g-C"/>
      <sheetName val="1.1g-E"/>
      <sheetName val="1.2a"/>
      <sheetName val="1.2b"/>
      <sheetName val="1.3"/>
      <sheetName val="1.3a"/>
      <sheetName val="1.3b-P"/>
      <sheetName val="1.3b-C"/>
      <sheetName val="1.3b-CA"/>
      <sheetName val="1.3b-CE"/>
      <sheetName val="1.3b-E"/>
      <sheetName val="1.3b1"/>
      <sheetName val="1.3c1"/>
      <sheetName val="1.3c-1"/>
      <sheetName val="1.3d"/>
      <sheetName val="1.3e"/>
      <sheetName val="1.3f"/>
      <sheetName val="1.3g-P"/>
      <sheetName val="1.3g-CA"/>
      <sheetName val="1.3g-CE"/>
      <sheetName val="1.3g-C"/>
      <sheetName val="1.3g-E"/>
      <sheetName val="1.4"/>
      <sheetName val="1.5"/>
      <sheetName val="1.6"/>
      <sheetName val="2.1"/>
      <sheetName val="2.1a-P"/>
      <sheetName val="2.1a-CA"/>
      <sheetName val="2.1a-CE"/>
      <sheetName val="2.1a-C"/>
      <sheetName val="2.1a-E"/>
      <sheetName val="2.1a-1"/>
      <sheetName val="2.1a-2"/>
      <sheetName val="2.1 b"/>
      <sheetName val="3.2"/>
      <sheetName val="3.2a-P"/>
      <sheetName val="3.2a-CA"/>
      <sheetName val="3.2a-CE"/>
      <sheetName val="3.2a-E"/>
      <sheetName val="3.2b-P"/>
      <sheetName val="3.2b-CA"/>
      <sheetName val="3.2b-CE"/>
      <sheetName val="3.2b-E"/>
      <sheetName val="3.2c-P"/>
      <sheetName val="3.2c-CA"/>
      <sheetName val="3.2c-CE"/>
      <sheetName val="3.2c-E"/>
      <sheetName val="3.2d-P"/>
      <sheetName val="3.2d-CA"/>
      <sheetName val="3.2d-CE"/>
      <sheetName val="3.2d-E"/>
      <sheetName val="3.2e"/>
      <sheetName val="4.1"/>
      <sheetName val="4.1 A"/>
      <sheetName val="4.1 A -1"/>
      <sheetName val="4.1 A -2"/>
      <sheetName val="4.1 B"/>
      <sheetName val="4.2"/>
      <sheetName val="4.3"/>
      <sheetName val="4.4"/>
      <sheetName val="4.5"/>
      <sheetName val="4.6"/>
      <sheetName val="4.7"/>
      <sheetName val="4.8"/>
      <sheetName val="4.9"/>
      <sheetName val="5.1-P"/>
      <sheetName val="5.1-C"/>
      <sheetName val="5.2"/>
      <sheetName val="5.3-P"/>
      <sheetName val="5.3-C"/>
      <sheetName val="5.7-P"/>
      <sheetName val="5.7-C"/>
      <sheetName val="5.8"/>
      <sheetName val="5.10"/>
      <sheetName val="5.11"/>
      <sheetName val="5.12"/>
      <sheetName val="5.13"/>
      <sheetName val="5.14"/>
      <sheetName val="reports_Data"/>
      <sheetName val="Forms_Year"/>
      <sheetName val="Validation Sheet"/>
      <sheetName val="RowADDAdmin"/>
    </sheetNames>
    <sheetDataSet>
      <sheetData sheetId="0" refreshError="1">
        <row r="30">
          <cell r="F30" t="str">
            <v>Previous Period 2004-05</v>
          </cell>
          <cell r="G30" t="str">
            <v>Current Period 2005-06</v>
          </cell>
        </row>
        <row r="33">
          <cell r="F33" t="str">
            <v>Licensee : BYPL</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scom Details"/>
      <sheetName val="Sheet1"/>
      <sheetName val="Sheet2"/>
      <sheetName val="Sheet3"/>
    </sheetNames>
    <sheetDataSet>
      <sheetData sheetId="0" refreshError="1">
        <row r="721">
          <cell r="F721">
            <v>0</v>
          </cell>
        </row>
      </sheetData>
      <sheetData sheetId="1" refreshError="1"/>
      <sheetData sheetId="2" refreshError="1"/>
      <sheetData sheetId="3"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lect"/>
      <sheetName val="Basis"/>
      <sheetName val="Division"/>
      <sheetName val="Group"/>
      <sheetName val="Fore_Sum"/>
      <sheetName val="Individ"/>
      <sheetName val="2003_Sum"/>
      <sheetName val="Adjustments"/>
      <sheetName val="E_Div"/>
      <sheetName val="Utility"/>
      <sheetName val="Admin"/>
      <sheetName val="Region"/>
      <sheetName val="Sens"/>
      <sheetName val="Graph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9">
          <cell r="B9">
            <v>1</v>
          </cell>
          <cell r="C9">
            <v>1</v>
          </cell>
          <cell r="D9">
            <v>2</v>
          </cell>
          <cell r="E9" t="str">
            <v>Agra</v>
          </cell>
          <cell r="H9">
            <v>2751021</v>
          </cell>
          <cell r="I9">
            <v>1639935</v>
          </cell>
          <cell r="J9">
            <v>1111086</v>
          </cell>
          <cell r="K9">
            <v>2751021</v>
          </cell>
          <cell r="L9">
            <v>1639935</v>
          </cell>
          <cell r="M9">
            <v>1111086</v>
          </cell>
          <cell r="N9">
            <v>3611301</v>
          </cell>
          <cell r="O9">
            <v>2053956</v>
          </cell>
          <cell r="P9">
            <v>1557345</v>
          </cell>
          <cell r="Q9">
            <v>21.9</v>
          </cell>
          <cell r="R9">
            <v>31.27</v>
          </cell>
          <cell r="S9">
            <v>2.0000466908915326E-2</v>
          </cell>
          <cell r="T9">
            <v>2.7582142757814898E-2</v>
          </cell>
          <cell r="U9">
            <v>2.7583159540985669E-2</v>
          </cell>
          <cell r="X9">
            <v>0</v>
          </cell>
          <cell r="Y9">
            <v>0</v>
          </cell>
          <cell r="Z9">
            <v>0</v>
          </cell>
          <cell r="AA9">
            <v>0</v>
          </cell>
          <cell r="AD9">
            <v>127</v>
          </cell>
          <cell r="AE9">
            <v>0</v>
          </cell>
          <cell r="AF9">
            <v>0</v>
          </cell>
          <cell r="AG9">
            <v>0</v>
          </cell>
          <cell r="AI9">
            <v>4027</v>
          </cell>
          <cell r="AK9">
            <v>408624</v>
          </cell>
          <cell r="AL9">
            <v>244263</v>
          </cell>
          <cell r="AM9">
            <v>164361</v>
          </cell>
          <cell r="AN9">
            <v>408624</v>
          </cell>
          <cell r="AO9">
            <v>244263</v>
          </cell>
          <cell r="AP9">
            <v>164361</v>
          </cell>
          <cell r="AR9">
            <v>523435.18282807962</v>
          </cell>
          <cell r="AS9">
            <v>312893.6334212753</v>
          </cell>
          <cell r="AT9">
            <v>210541.54940680429</v>
          </cell>
          <cell r="AV9">
            <v>0.41</v>
          </cell>
          <cell r="AW9">
            <v>0.32700000000000001</v>
          </cell>
          <cell r="AX9">
            <v>0.75900000000000001</v>
          </cell>
          <cell r="AZ9">
            <v>0.30299999999999999</v>
          </cell>
          <cell r="BA9">
            <v>0.33600000000000002</v>
          </cell>
          <cell r="BB9">
            <v>0.16699999999999998</v>
          </cell>
          <cell r="BD9">
            <v>265118</v>
          </cell>
          <cell r="BE9">
            <v>60212</v>
          </cell>
          <cell r="BF9">
            <v>204906</v>
          </cell>
          <cell r="BH9">
            <v>0.4820238158517684</v>
          </cell>
          <cell r="BI9">
            <v>0.18313802171063515</v>
          </cell>
          <cell r="BJ9">
            <v>0.92620911975169373</v>
          </cell>
        </row>
        <row r="10">
          <cell r="B10">
            <v>2</v>
          </cell>
          <cell r="C10">
            <v>1</v>
          </cell>
          <cell r="D10">
            <v>2</v>
          </cell>
          <cell r="E10" t="str">
            <v>Aligarh</v>
          </cell>
          <cell r="F10" t="str">
            <v>Split</v>
          </cell>
          <cell r="G10">
            <v>2</v>
          </cell>
          <cell r="H10">
            <v>3295982</v>
          </cell>
          <cell r="I10">
            <v>2467484</v>
          </cell>
          <cell r="J10">
            <v>828498</v>
          </cell>
          <cell r="K10">
            <v>2444929</v>
          </cell>
          <cell r="L10">
            <v>1844475</v>
          </cell>
          <cell r="M10">
            <v>600454</v>
          </cell>
          <cell r="N10">
            <v>2990388</v>
          </cell>
          <cell r="O10">
            <v>2127003</v>
          </cell>
          <cell r="P10">
            <v>863385</v>
          </cell>
          <cell r="Q10">
            <v>29.95</v>
          </cell>
          <cell r="R10">
            <v>22.08</v>
          </cell>
          <cell r="S10">
            <v>2.6544140482980705E-2</v>
          </cell>
          <cell r="T10">
            <v>2.0150982249028893E-2</v>
          </cell>
          <cell r="U10">
            <v>2.0342858012730503E-2</v>
          </cell>
          <cell r="W10">
            <v>78</v>
          </cell>
          <cell r="X10">
            <v>79</v>
          </cell>
          <cell r="Y10">
            <v>80</v>
          </cell>
          <cell r="Z10">
            <v>80</v>
          </cell>
          <cell r="AA10">
            <v>80</v>
          </cell>
          <cell r="AC10">
            <v>496</v>
          </cell>
          <cell r="AD10">
            <v>504</v>
          </cell>
          <cell r="AE10">
            <v>512</v>
          </cell>
          <cell r="AF10">
            <v>519</v>
          </cell>
          <cell r="AG10">
            <v>526</v>
          </cell>
          <cell r="AI10">
            <v>3747</v>
          </cell>
          <cell r="AK10">
            <v>476103</v>
          </cell>
          <cell r="AL10">
            <v>377048</v>
          </cell>
          <cell r="AM10">
            <v>99055</v>
          </cell>
          <cell r="AN10">
            <v>358280</v>
          </cell>
          <cell r="AO10">
            <v>281146</v>
          </cell>
          <cell r="AP10">
            <v>77134</v>
          </cell>
          <cell r="AR10">
            <v>458946.0171297926</v>
          </cell>
          <cell r="AS10">
            <v>360139.6587361077</v>
          </cell>
          <cell r="AT10">
            <v>98806.358393684888</v>
          </cell>
          <cell r="AV10">
            <v>0.41</v>
          </cell>
          <cell r="AW10">
            <v>0.32700000000000001</v>
          </cell>
          <cell r="AX10">
            <v>0.75900000000000001</v>
          </cell>
          <cell r="AZ10">
            <v>0.30299999999999999</v>
          </cell>
          <cell r="BA10">
            <v>0.33600000000000002</v>
          </cell>
          <cell r="BB10">
            <v>0.16699999999999998</v>
          </cell>
          <cell r="BD10">
            <v>146900</v>
          </cell>
          <cell r="BE10">
            <v>59377</v>
          </cell>
          <cell r="BF10">
            <v>87523</v>
          </cell>
          <cell r="BH10">
            <v>0.30461576965264875</v>
          </cell>
          <cell r="BI10">
            <v>0.1569059795929342</v>
          </cell>
          <cell r="BJ10">
            <v>0.84300372614561558</v>
          </cell>
        </row>
        <row r="11">
          <cell r="B11">
            <v>3</v>
          </cell>
          <cell r="C11">
            <v>1</v>
          </cell>
          <cell r="D11">
            <v>2</v>
          </cell>
          <cell r="E11" t="str">
            <v>Etah</v>
          </cell>
          <cell r="H11">
            <v>2244998</v>
          </cell>
          <cell r="I11">
            <v>1869740</v>
          </cell>
          <cell r="J11">
            <v>375258</v>
          </cell>
          <cell r="K11">
            <v>2244998</v>
          </cell>
          <cell r="L11">
            <v>1869740</v>
          </cell>
          <cell r="M11">
            <v>375258</v>
          </cell>
          <cell r="N11">
            <v>2788270</v>
          </cell>
          <cell r="O11">
            <v>2304713</v>
          </cell>
          <cell r="P11">
            <v>483557</v>
          </cell>
          <cell r="Q11">
            <v>20.78</v>
          </cell>
          <cell r="R11">
            <v>24.2</v>
          </cell>
          <cell r="S11">
            <v>1.905940744315382E-2</v>
          </cell>
          <cell r="T11">
            <v>2.1908848379270873E-2</v>
          </cell>
          <cell r="U11">
            <v>2.190820641513036E-2</v>
          </cell>
          <cell r="W11">
            <v>0</v>
          </cell>
          <cell r="X11">
            <v>0</v>
          </cell>
          <cell r="Y11">
            <v>0</v>
          </cell>
          <cell r="Z11">
            <v>0</v>
          </cell>
          <cell r="AA11">
            <v>0</v>
          </cell>
          <cell r="AC11">
            <v>0</v>
          </cell>
          <cell r="AD11">
            <v>0</v>
          </cell>
          <cell r="AE11">
            <v>0</v>
          </cell>
          <cell r="AF11">
            <v>0</v>
          </cell>
          <cell r="AG11">
            <v>9688</v>
          </cell>
          <cell r="AI11">
            <v>4446</v>
          </cell>
          <cell r="AK11">
            <v>356156</v>
          </cell>
          <cell r="AL11">
            <v>300292</v>
          </cell>
          <cell r="AM11">
            <v>55864</v>
          </cell>
          <cell r="AN11">
            <v>356156</v>
          </cell>
          <cell r="AO11">
            <v>300292</v>
          </cell>
          <cell r="AP11">
            <v>55864</v>
          </cell>
          <cell r="AR11">
            <v>456225.23634274426</v>
          </cell>
          <cell r="AS11">
            <v>384665.11492670444</v>
          </cell>
          <cell r="AT11">
            <v>71560.121416039779</v>
          </cell>
          <cell r="AV11">
            <v>0.41</v>
          </cell>
          <cell r="AW11">
            <v>0.32700000000000001</v>
          </cell>
          <cell r="AX11">
            <v>0.75900000000000001</v>
          </cell>
          <cell r="AZ11">
            <v>0.30299999999999999</v>
          </cell>
          <cell r="BA11">
            <v>0.33600000000000002</v>
          </cell>
          <cell r="BB11">
            <v>0.16699999999999998</v>
          </cell>
          <cell r="BD11">
            <v>64529</v>
          </cell>
          <cell r="BE11">
            <v>21127</v>
          </cell>
          <cell r="BF11">
            <v>43402</v>
          </cell>
          <cell r="BH11">
            <v>0.13460705484771629</v>
          </cell>
          <cell r="BI11">
            <v>5.2269364777529116E-2</v>
          </cell>
          <cell r="BJ11">
            <v>0.57720603856812025</v>
          </cell>
        </row>
        <row r="12">
          <cell r="B12">
            <v>4</v>
          </cell>
          <cell r="C12">
            <v>1</v>
          </cell>
          <cell r="D12">
            <v>2</v>
          </cell>
          <cell r="E12" t="str">
            <v>Firozabad</v>
          </cell>
          <cell r="H12">
            <v>1533054</v>
          </cell>
          <cell r="I12">
            <v>1125494</v>
          </cell>
          <cell r="J12">
            <v>407560</v>
          </cell>
          <cell r="K12">
            <v>1533054</v>
          </cell>
          <cell r="L12">
            <v>1125494</v>
          </cell>
          <cell r="M12">
            <v>407560</v>
          </cell>
          <cell r="N12">
            <v>2045737</v>
          </cell>
          <cell r="O12">
            <v>1424674</v>
          </cell>
          <cell r="P12">
            <v>621063</v>
          </cell>
          <cell r="Q12">
            <v>21.65</v>
          </cell>
          <cell r="R12">
            <v>33.44</v>
          </cell>
          <cell r="S12">
            <v>1.9791085646154727E-2</v>
          </cell>
          <cell r="T12">
            <v>2.9268314219929925E-2</v>
          </cell>
          <cell r="U12">
            <v>2.9269810656407325E-2</v>
          </cell>
          <cell r="W12">
            <v>767</v>
          </cell>
          <cell r="X12">
            <v>768</v>
          </cell>
          <cell r="Y12">
            <v>768</v>
          </cell>
          <cell r="Z12">
            <v>768</v>
          </cell>
          <cell r="AA12">
            <v>768</v>
          </cell>
          <cell r="AC12">
            <v>29387</v>
          </cell>
          <cell r="AD12">
            <v>29693</v>
          </cell>
          <cell r="AE12">
            <v>30113</v>
          </cell>
          <cell r="AF12">
            <v>30420</v>
          </cell>
          <cell r="AG12">
            <v>30665</v>
          </cell>
          <cell r="AI12">
            <v>2361</v>
          </cell>
          <cell r="AK12">
            <v>229882</v>
          </cell>
          <cell r="AL12">
            <v>171735</v>
          </cell>
          <cell r="AM12">
            <v>58147</v>
          </cell>
          <cell r="AN12">
            <v>229882</v>
          </cell>
          <cell r="AO12">
            <v>171735</v>
          </cell>
          <cell r="AP12">
            <v>58147</v>
          </cell>
          <cell r="AR12">
            <v>294472.00041819521</v>
          </cell>
          <cell r="AS12">
            <v>219987.42394715006</v>
          </cell>
          <cell r="AT12">
            <v>74484.576471045133</v>
          </cell>
          <cell r="AV12">
            <v>0.41</v>
          </cell>
          <cell r="AW12">
            <v>0.32700000000000001</v>
          </cell>
          <cell r="AX12">
            <v>0.75900000000000001</v>
          </cell>
          <cell r="AZ12">
            <v>0.30299999999999999</v>
          </cell>
          <cell r="BA12">
            <v>0.33600000000000002</v>
          </cell>
          <cell r="BB12">
            <v>0.16699999999999998</v>
          </cell>
          <cell r="BD12">
            <v>74434</v>
          </cell>
          <cell r="BE12">
            <v>25341</v>
          </cell>
          <cell r="BF12">
            <v>49093</v>
          </cell>
          <cell r="BH12">
            <v>0.2405578555253565</v>
          </cell>
          <cell r="BI12">
            <v>0.10962714065751118</v>
          </cell>
          <cell r="BJ12">
            <v>0.62725684804138349</v>
          </cell>
        </row>
        <row r="13">
          <cell r="B13">
            <v>5</v>
          </cell>
          <cell r="C13">
            <v>1</v>
          </cell>
          <cell r="D13">
            <v>2</v>
          </cell>
          <cell r="E13" t="str">
            <v>Hathras</v>
          </cell>
          <cell r="F13" t="str">
            <v>New</v>
          </cell>
          <cell r="G13">
            <v>1</v>
          </cell>
          <cell r="H13">
            <v>0</v>
          </cell>
          <cell r="I13">
            <v>0</v>
          </cell>
          <cell r="J13">
            <v>0</v>
          </cell>
          <cell r="K13">
            <v>1090159</v>
          </cell>
          <cell r="L13">
            <v>822425</v>
          </cell>
          <cell r="M13">
            <v>267734</v>
          </cell>
          <cell r="N13">
            <v>1333372</v>
          </cell>
          <cell r="O13">
            <v>1068351</v>
          </cell>
          <cell r="P13">
            <v>265021</v>
          </cell>
          <cell r="Q13">
            <v>26.9</v>
          </cell>
          <cell r="R13">
            <v>18.32</v>
          </cell>
          <cell r="S13">
            <v>2.4108951465744211E-2</v>
          </cell>
          <cell r="T13">
            <v>1.6964554277710819E-2</v>
          </cell>
          <cell r="U13">
            <v>2.0342904300503672E-2</v>
          </cell>
          <cell r="W13">
            <v>600</v>
          </cell>
          <cell r="X13">
            <v>601</v>
          </cell>
          <cell r="Y13">
            <v>603</v>
          </cell>
          <cell r="Z13">
            <v>603</v>
          </cell>
          <cell r="AA13">
            <v>603</v>
          </cell>
          <cell r="AC13">
            <v>40229</v>
          </cell>
          <cell r="AD13">
            <v>40979</v>
          </cell>
          <cell r="AE13">
            <v>42640</v>
          </cell>
          <cell r="AF13">
            <v>44048</v>
          </cell>
          <cell r="AG13">
            <v>44994</v>
          </cell>
          <cell r="AI13">
            <v>1751</v>
          </cell>
          <cell r="AK13">
            <v>0</v>
          </cell>
          <cell r="AL13">
            <v>0</v>
          </cell>
          <cell r="AM13">
            <v>0</v>
          </cell>
          <cell r="AN13">
            <v>159752</v>
          </cell>
          <cell r="AO13">
            <v>125359</v>
          </cell>
          <cell r="AP13">
            <v>34393</v>
          </cell>
          <cell r="AR13">
            <v>204637.55757652849</v>
          </cell>
          <cell r="AS13">
            <v>160581.14815611718</v>
          </cell>
          <cell r="AT13">
            <v>44056.409420411284</v>
          </cell>
          <cell r="AV13">
            <v>0.41</v>
          </cell>
          <cell r="AW13">
            <v>0.32700000000000001</v>
          </cell>
          <cell r="AX13">
            <v>0.75900000000000001</v>
          </cell>
          <cell r="AZ13">
            <v>0.30299999999999999</v>
          </cell>
          <cell r="BA13">
            <v>0.33600000000000002</v>
          </cell>
          <cell r="BB13">
            <v>0.16699999999999998</v>
          </cell>
          <cell r="BD13">
            <v>54000</v>
          </cell>
          <cell r="BE13">
            <v>28654</v>
          </cell>
          <cell r="BF13">
            <v>25346</v>
          </cell>
          <cell r="BH13">
            <v>0.25113116316344425</v>
          </cell>
          <cell r="BI13">
            <v>0.16981767469354392</v>
          </cell>
          <cell r="BJ13">
            <v>0.54751058924137408</v>
          </cell>
        </row>
        <row r="14">
          <cell r="B14">
            <v>6</v>
          </cell>
          <cell r="C14">
            <v>1</v>
          </cell>
          <cell r="D14">
            <v>2</v>
          </cell>
          <cell r="E14" t="str">
            <v>Mainpuri</v>
          </cell>
          <cell r="H14">
            <v>1316746</v>
          </cell>
          <cell r="I14">
            <v>1142856</v>
          </cell>
          <cell r="J14">
            <v>173890</v>
          </cell>
          <cell r="K14">
            <v>1316746</v>
          </cell>
          <cell r="L14">
            <v>1142856</v>
          </cell>
          <cell r="M14">
            <v>173890</v>
          </cell>
          <cell r="N14">
            <v>1592875</v>
          </cell>
          <cell r="O14">
            <v>1362745</v>
          </cell>
          <cell r="P14">
            <v>230130</v>
          </cell>
          <cell r="Q14">
            <v>24.11</v>
          </cell>
          <cell r="R14">
            <v>21.5</v>
          </cell>
          <cell r="S14">
            <v>2.1834772855173989E-2</v>
          </cell>
          <cell r="T14">
            <v>1.9665270926062073E-2</v>
          </cell>
          <cell r="U14">
            <v>1.9220074319955538E-2</v>
          </cell>
          <cell r="W14">
            <v>627</v>
          </cell>
          <cell r="X14">
            <v>627</v>
          </cell>
          <cell r="Y14">
            <v>633</v>
          </cell>
          <cell r="Z14">
            <v>633</v>
          </cell>
          <cell r="AA14">
            <v>633</v>
          </cell>
          <cell r="AC14">
            <v>5644</v>
          </cell>
          <cell r="AD14">
            <v>5733</v>
          </cell>
          <cell r="AE14">
            <v>5863</v>
          </cell>
          <cell r="AF14">
            <v>5937</v>
          </cell>
          <cell r="AG14">
            <v>6002</v>
          </cell>
          <cell r="AI14">
            <v>2746</v>
          </cell>
          <cell r="AK14">
            <v>200412</v>
          </cell>
          <cell r="AL14">
            <v>174486</v>
          </cell>
          <cell r="AM14">
            <v>25926</v>
          </cell>
          <cell r="AN14">
            <v>200412</v>
          </cell>
          <cell r="AO14">
            <v>174486</v>
          </cell>
          <cell r="AP14">
            <v>25926</v>
          </cell>
          <cell r="AR14">
            <v>256721.80748301884</v>
          </cell>
          <cell r="AS14">
            <v>223511.37307387794</v>
          </cell>
          <cell r="AT14">
            <v>33210.4344091409</v>
          </cell>
          <cell r="AV14">
            <v>0.41</v>
          </cell>
          <cell r="AW14">
            <v>0.32700000000000001</v>
          </cell>
          <cell r="AX14">
            <v>0.75900000000000001</v>
          </cell>
          <cell r="AZ14">
            <v>0.30299999999999999</v>
          </cell>
          <cell r="BA14">
            <v>0.33600000000000002</v>
          </cell>
          <cell r="BB14">
            <v>0.16699999999999998</v>
          </cell>
          <cell r="BD14">
            <v>35823</v>
          </cell>
          <cell r="BE14">
            <v>15577</v>
          </cell>
          <cell r="BF14">
            <v>20246</v>
          </cell>
          <cell r="BH14">
            <v>0.132797953799383</v>
          </cell>
          <cell r="BI14">
            <v>6.6324866643617308E-2</v>
          </cell>
          <cell r="BJ14">
            <v>0.58017213745520868</v>
          </cell>
        </row>
        <row r="15">
          <cell r="B15">
            <v>7</v>
          </cell>
          <cell r="C15">
            <v>1</v>
          </cell>
          <cell r="D15">
            <v>2</v>
          </cell>
          <cell r="E15" t="str">
            <v>Mathura</v>
          </cell>
          <cell r="F15" t="str">
            <v>Split</v>
          </cell>
          <cell r="G15">
            <v>2</v>
          </cell>
          <cell r="H15">
            <v>1931186</v>
          </cell>
          <cell r="I15">
            <v>1475935</v>
          </cell>
          <cell r="J15">
            <v>455251</v>
          </cell>
          <cell r="K15">
            <v>1692080</v>
          </cell>
          <cell r="L15">
            <v>1276519</v>
          </cell>
          <cell r="M15">
            <v>415561</v>
          </cell>
          <cell r="N15">
            <v>2069578</v>
          </cell>
          <cell r="O15">
            <v>1487191</v>
          </cell>
          <cell r="P15">
            <v>582387</v>
          </cell>
          <cell r="Q15">
            <v>22.69</v>
          </cell>
          <cell r="R15">
            <v>26.95</v>
          </cell>
          <cell r="S15">
            <v>2.0659580931471799E-2</v>
          </cell>
          <cell r="T15">
            <v>2.4149295335608834E-2</v>
          </cell>
          <cell r="U15">
            <v>2.0342768135826805E-2</v>
          </cell>
          <cell r="W15">
            <v>453</v>
          </cell>
          <cell r="X15">
            <v>453</v>
          </cell>
          <cell r="Y15">
            <v>468</v>
          </cell>
          <cell r="Z15">
            <v>468</v>
          </cell>
          <cell r="AA15">
            <v>468</v>
          </cell>
          <cell r="AC15">
            <v>3532</v>
          </cell>
          <cell r="AD15">
            <v>3577</v>
          </cell>
          <cell r="AE15">
            <v>3689</v>
          </cell>
          <cell r="AF15">
            <v>3764</v>
          </cell>
          <cell r="AG15">
            <v>3869</v>
          </cell>
          <cell r="AI15">
            <v>3332</v>
          </cell>
          <cell r="AK15">
            <v>289888</v>
          </cell>
          <cell r="AL15">
            <v>224033</v>
          </cell>
          <cell r="AM15">
            <v>65855</v>
          </cell>
          <cell r="AN15">
            <v>247959</v>
          </cell>
          <cell r="AO15">
            <v>194576</v>
          </cell>
          <cell r="AP15">
            <v>53383</v>
          </cell>
          <cell r="AR15">
            <v>317628.09942359675</v>
          </cell>
          <cell r="AS15">
            <v>249246.06516982953</v>
          </cell>
          <cell r="AT15">
            <v>68382.034253767211</v>
          </cell>
          <cell r="AV15">
            <v>0.41</v>
          </cell>
          <cell r="AW15">
            <v>0.32700000000000001</v>
          </cell>
          <cell r="AX15">
            <v>0.75900000000000001</v>
          </cell>
          <cell r="AZ15">
            <v>0.30299999999999999</v>
          </cell>
          <cell r="BA15">
            <v>0.33600000000000002</v>
          </cell>
          <cell r="BB15">
            <v>0.16699999999999998</v>
          </cell>
          <cell r="BD15">
            <v>137088</v>
          </cell>
          <cell r="BE15">
            <v>46960</v>
          </cell>
          <cell r="BF15">
            <v>90128</v>
          </cell>
          <cell r="BH15">
            <v>0.41074540774840568</v>
          </cell>
          <cell r="BI15">
            <v>0.17930482214015966</v>
          </cell>
          <cell r="BJ15">
            <v>1.2543245131810352</v>
          </cell>
        </row>
        <row r="16">
          <cell r="B16">
            <v>8</v>
          </cell>
          <cell r="C16">
            <v>2</v>
          </cell>
          <cell r="D16">
            <v>4</v>
          </cell>
          <cell r="E16" t="str">
            <v>Azamgarh</v>
          </cell>
          <cell r="H16">
            <v>3153885</v>
          </cell>
          <cell r="I16">
            <v>2928166</v>
          </cell>
          <cell r="J16">
            <v>225719</v>
          </cell>
          <cell r="K16">
            <v>3153885</v>
          </cell>
          <cell r="L16">
            <v>2928166</v>
          </cell>
          <cell r="M16">
            <v>225719</v>
          </cell>
          <cell r="N16">
            <v>3950808</v>
          </cell>
          <cell r="O16">
            <v>3649211</v>
          </cell>
          <cell r="P16">
            <v>301597</v>
          </cell>
          <cell r="Q16">
            <v>25.46</v>
          </cell>
          <cell r="R16">
            <v>26.28</v>
          </cell>
          <cell r="S16">
            <v>2.294086483986657E-2</v>
          </cell>
          <cell r="T16">
            <v>2.3607495304328818E-2</v>
          </cell>
          <cell r="U16">
            <v>2.2784192172026874E-2</v>
          </cell>
          <cell r="W16">
            <v>881</v>
          </cell>
          <cell r="X16">
            <v>883</v>
          </cell>
          <cell r="Y16">
            <v>887</v>
          </cell>
          <cell r="Z16">
            <v>887</v>
          </cell>
          <cell r="AA16">
            <v>887</v>
          </cell>
          <cell r="AC16">
            <v>31642</v>
          </cell>
          <cell r="AD16">
            <v>32006</v>
          </cell>
          <cell r="AE16">
            <v>32729</v>
          </cell>
          <cell r="AF16">
            <v>33084</v>
          </cell>
          <cell r="AG16">
            <v>33319</v>
          </cell>
          <cell r="AI16">
            <v>4210</v>
          </cell>
          <cell r="AK16">
            <v>433206</v>
          </cell>
          <cell r="AL16">
            <v>405905</v>
          </cell>
          <cell r="AM16">
            <v>27301</v>
          </cell>
          <cell r="AN16">
            <v>433206</v>
          </cell>
          <cell r="AO16">
            <v>405905</v>
          </cell>
          <cell r="AP16">
            <v>27301</v>
          </cell>
          <cell r="AR16">
            <v>554923.99323637632</v>
          </cell>
          <cell r="AS16">
            <v>519952.22474899091</v>
          </cell>
          <cell r="AT16">
            <v>34971.768487385474</v>
          </cell>
          <cell r="AV16">
            <v>0.41</v>
          </cell>
          <cell r="AW16">
            <v>0.32700000000000001</v>
          </cell>
          <cell r="AX16">
            <v>0.75900000000000001</v>
          </cell>
          <cell r="AZ16">
            <v>0.30299999999999999</v>
          </cell>
          <cell r="BA16">
            <v>0.33600000000000002</v>
          </cell>
          <cell r="BB16">
            <v>0.16699999999999998</v>
          </cell>
          <cell r="BD16">
            <v>125733</v>
          </cell>
          <cell r="BE16">
            <v>102666</v>
          </cell>
          <cell r="BF16">
            <v>23067</v>
          </cell>
          <cell r="BH16">
            <v>0.21562939641577</v>
          </cell>
          <cell r="BI16">
            <v>0.18791237991916401</v>
          </cell>
          <cell r="BJ16">
            <v>0.62771963417463716</v>
          </cell>
        </row>
        <row r="17">
          <cell r="B17">
            <v>9</v>
          </cell>
          <cell r="C17">
            <v>2</v>
          </cell>
          <cell r="D17">
            <v>4</v>
          </cell>
          <cell r="E17" t="str">
            <v>Ballia</v>
          </cell>
          <cell r="H17">
            <v>2262273</v>
          </cell>
          <cell r="I17">
            <v>2038186</v>
          </cell>
          <cell r="J17">
            <v>224087</v>
          </cell>
          <cell r="K17">
            <v>2262273</v>
          </cell>
          <cell r="L17">
            <v>2038186</v>
          </cell>
          <cell r="M17">
            <v>224087</v>
          </cell>
          <cell r="N17">
            <v>2752412</v>
          </cell>
          <cell r="O17">
            <v>2481680</v>
          </cell>
          <cell r="P17">
            <v>270732</v>
          </cell>
          <cell r="Q17">
            <v>22.27</v>
          </cell>
          <cell r="R17">
            <v>21.67</v>
          </cell>
          <cell r="S17">
            <v>2.0309643020935741E-2</v>
          </cell>
          <cell r="T17">
            <v>1.9807850391679871E-2</v>
          </cell>
          <cell r="U17">
            <v>1.980430985852033E-2</v>
          </cell>
          <cell r="X17">
            <v>0</v>
          </cell>
          <cell r="Y17">
            <v>0</v>
          </cell>
          <cell r="Z17">
            <v>0</v>
          </cell>
          <cell r="AA17">
            <v>0</v>
          </cell>
          <cell r="AD17">
            <v>37</v>
          </cell>
          <cell r="AE17">
            <v>0</v>
          </cell>
          <cell r="AF17">
            <v>0</v>
          </cell>
          <cell r="AG17">
            <v>0</v>
          </cell>
          <cell r="AI17">
            <v>2981</v>
          </cell>
          <cell r="AK17">
            <v>282953</v>
          </cell>
          <cell r="AL17">
            <v>256323</v>
          </cell>
          <cell r="AM17">
            <v>26630</v>
          </cell>
          <cell r="AN17">
            <v>282953</v>
          </cell>
          <cell r="AO17">
            <v>256323</v>
          </cell>
          <cell r="AP17">
            <v>26630</v>
          </cell>
          <cell r="AR17">
            <v>362454.37195748073</v>
          </cell>
          <cell r="AS17">
            <v>328342.13450027863</v>
          </cell>
          <cell r="AT17">
            <v>34112.237457202122</v>
          </cell>
          <cell r="AV17">
            <v>0.41</v>
          </cell>
          <cell r="AW17">
            <v>0.32700000000000001</v>
          </cell>
          <cell r="AX17">
            <v>0.75900000000000001</v>
          </cell>
          <cell r="AZ17">
            <v>0.30299999999999999</v>
          </cell>
          <cell r="BA17">
            <v>0.33600000000000002</v>
          </cell>
          <cell r="BB17">
            <v>0.16699999999999998</v>
          </cell>
          <cell r="BD17">
            <v>84316</v>
          </cell>
          <cell r="BE17">
            <v>62552</v>
          </cell>
          <cell r="BF17">
            <v>21764</v>
          </cell>
          <cell r="BH17">
            <v>0.22138533277468925</v>
          </cell>
          <cell r="BI17">
            <v>0.18130374503577362</v>
          </cell>
          <cell r="BJ17">
            <v>0.60718453720585941</v>
          </cell>
        </row>
        <row r="18">
          <cell r="B18">
            <v>10</v>
          </cell>
          <cell r="C18">
            <v>2</v>
          </cell>
          <cell r="D18">
            <v>4</v>
          </cell>
          <cell r="E18" t="str">
            <v>Mau</v>
          </cell>
          <cell r="H18">
            <v>1445782</v>
          </cell>
          <cell r="I18">
            <v>1201787</v>
          </cell>
          <cell r="J18">
            <v>243995</v>
          </cell>
          <cell r="K18">
            <v>1445782</v>
          </cell>
          <cell r="L18">
            <v>1201787</v>
          </cell>
          <cell r="M18">
            <v>243995</v>
          </cell>
          <cell r="N18">
            <v>1849294</v>
          </cell>
          <cell r="O18">
            <v>1491306</v>
          </cell>
          <cell r="P18">
            <v>357988</v>
          </cell>
          <cell r="Q18">
            <v>28.37</v>
          </cell>
          <cell r="R18">
            <v>27.91</v>
          </cell>
          <cell r="S18">
            <v>2.5289132510169621E-2</v>
          </cell>
          <cell r="T18">
            <v>2.4921137455209186E-2</v>
          </cell>
          <cell r="U18">
            <v>2.4920818433952885E-2</v>
          </cell>
          <cell r="X18">
            <v>0</v>
          </cell>
          <cell r="Y18">
            <v>0</v>
          </cell>
          <cell r="Z18">
            <v>0</v>
          </cell>
          <cell r="AA18">
            <v>0</v>
          </cell>
          <cell r="AD18">
            <v>0</v>
          </cell>
          <cell r="AE18">
            <v>0</v>
          </cell>
          <cell r="AF18">
            <v>0</v>
          </cell>
          <cell r="AG18">
            <v>0</v>
          </cell>
          <cell r="AI18">
            <v>1713</v>
          </cell>
          <cell r="AK18">
            <v>197289</v>
          </cell>
          <cell r="AL18">
            <v>169596</v>
          </cell>
          <cell r="AM18">
            <v>27693</v>
          </cell>
          <cell r="AN18">
            <v>197289</v>
          </cell>
          <cell r="AO18">
            <v>169596</v>
          </cell>
          <cell r="AP18">
            <v>27693</v>
          </cell>
          <cell r="AR18">
            <v>252721.33742748591</v>
          </cell>
          <cell r="AS18">
            <v>217247.42860652087</v>
          </cell>
          <cell r="AT18">
            <v>35473.908820965014</v>
          </cell>
          <cell r="AV18">
            <v>0.41</v>
          </cell>
          <cell r="AW18">
            <v>0.32700000000000001</v>
          </cell>
          <cell r="AX18">
            <v>0.75900000000000001</v>
          </cell>
          <cell r="AZ18">
            <v>0.30299999999999999</v>
          </cell>
          <cell r="BA18">
            <v>0.33600000000000002</v>
          </cell>
          <cell r="BB18">
            <v>0.16699999999999998</v>
          </cell>
          <cell r="BD18">
            <v>77358</v>
          </cell>
          <cell r="BE18">
            <v>57358</v>
          </cell>
          <cell r="BF18">
            <v>20000</v>
          </cell>
          <cell r="BH18">
            <v>0.29131008093209715</v>
          </cell>
          <cell r="BI18">
            <v>0.25126473922394932</v>
          </cell>
          <cell r="BJ18">
            <v>0.5365536360664287</v>
          </cell>
        </row>
        <row r="19">
          <cell r="B19">
            <v>11</v>
          </cell>
          <cell r="C19">
            <v>3</v>
          </cell>
          <cell r="D19">
            <v>4</v>
          </cell>
          <cell r="E19" t="str">
            <v>Allahabad</v>
          </cell>
          <cell r="F19" t="str">
            <v>Split</v>
          </cell>
          <cell r="G19">
            <v>2</v>
          </cell>
          <cell r="H19">
            <v>4921313</v>
          </cell>
          <cell r="I19">
            <v>3898948</v>
          </cell>
          <cell r="J19">
            <v>1022365</v>
          </cell>
          <cell r="K19">
            <v>3899451</v>
          </cell>
          <cell r="L19">
            <v>3089370</v>
          </cell>
          <cell r="M19">
            <v>810081</v>
          </cell>
          <cell r="N19">
            <v>4941510</v>
          </cell>
          <cell r="O19">
            <v>3727682</v>
          </cell>
          <cell r="P19">
            <v>1213828</v>
          </cell>
          <cell r="Q19">
            <v>30.78</v>
          </cell>
          <cell r="R19">
            <v>26.72</v>
          </cell>
          <cell r="S19">
            <v>2.7197924709818189E-2</v>
          </cell>
          <cell r="T19">
            <v>2.3963594979804936E-2</v>
          </cell>
          <cell r="U19">
            <v>2.3966199581474168E-2</v>
          </cell>
          <cell r="W19">
            <v>671</v>
          </cell>
          <cell r="X19">
            <v>673</v>
          </cell>
          <cell r="Y19">
            <v>677</v>
          </cell>
          <cell r="Z19">
            <v>677</v>
          </cell>
          <cell r="AA19">
            <v>677</v>
          </cell>
          <cell r="AC19">
            <v>11532</v>
          </cell>
          <cell r="AD19">
            <v>12108</v>
          </cell>
          <cell r="AE19">
            <v>12348</v>
          </cell>
          <cell r="AF19">
            <v>12460</v>
          </cell>
          <cell r="AG19">
            <v>12479</v>
          </cell>
          <cell r="AI19">
            <v>5425</v>
          </cell>
          <cell r="AK19">
            <v>770935</v>
          </cell>
          <cell r="AL19">
            <v>618358</v>
          </cell>
          <cell r="AM19">
            <v>152577</v>
          </cell>
          <cell r="AN19">
            <v>610858</v>
          </cell>
          <cell r="AO19">
            <v>489963</v>
          </cell>
          <cell r="AP19">
            <v>120895</v>
          </cell>
          <cell r="AR19">
            <v>782490.91808605229</v>
          </cell>
          <cell r="AS19">
            <v>627628.0210755961</v>
          </cell>
          <cell r="AT19">
            <v>154862.89701045628</v>
          </cell>
          <cell r="AV19">
            <v>0.41</v>
          </cell>
          <cell r="AW19">
            <v>0.32700000000000001</v>
          </cell>
          <cell r="AX19">
            <v>0.75900000000000001</v>
          </cell>
          <cell r="AZ19">
            <v>0.30299999999999999</v>
          </cell>
          <cell r="BA19">
            <v>0.33600000000000002</v>
          </cell>
          <cell r="BB19">
            <v>0.16699999999999998</v>
          </cell>
          <cell r="BD19">
            <v>247127</v>
          </cell>
          <cell r="BE19">
            <v>65023</v>
          </cell>
          <cell r="BF19">
            <v>182104</v>
          </cell>
          <cell r="BH19">
            <v>0.30056131592008911</v>
          </cell>
          <cell r="BI19">
            <v>9.8595449224696263E-2</v>
          </cell>
          <cell r="BJ19">
            <v>1.1190881527923726</v>
          </cell>
        </row>
        <row r="20">
          <cell r="B20">
            <v>12</v>
          </cell>
          <cell r="C20">
            <v>3</v>
          </cell>
          <cell r="D20">
            <v>4</v>
          </cell>
          <cell r="E20" t="str">
            <v>Fatehpur</v>
          </cell>
          <cell r="H20">
            <v>1899241</v>
          </cell>
          <cell r="I20">
            <v>1711228</v>
          </cell>
          <cell r="J20">
            <v>188013</v>
          </cell>
          <cell r="K20">
            <v>1899241</v>
          </cell>
          <cell r="L20">
            <v>1711228</v>
          </cell>
          <cell r="M20">
            <v>188013</v>
          </cell>
          <cell r="N20">
            <v>2305847</v>
          </cell>
          <cell r="O20">
            <v>2068568</v>
          </cell>
          <cell r="P20">
            <v>237279</v>
          </cell>
          <cell r="Q20">
            <v>20.79</v>
          </cell>
          <cell r="R20">
            <v>21.4</v>
          </cell>
          <cell r="S20">
            <v>1.9067844447968385E-2</v>
          </cell>
          <cell r="T20">
            <v>1.9581316759666567E-2</v>
          </cell>
          <cell r="U20">
            <v>1.9588764387457713E-2</v>
          </cell>
          <cell r="W20">
            <v>74</v>
          </cell>
          <cell r="X20">
            <v>79</v>
          </cell>
          <cell r="Y20">
            <v>84</v>
          </cell>
          <cell r="Z20">
            <v>84</v>
          </cell>
          <cell r="AA20">
            <v>84</v>
          </cell>
          <cell r="AC20">
            <v>3711</v>
          </cell>
          <cell r="AD20">
            <v>3723</v>
          </cell>
          <cell r="AE20">
            <v>3755</v>
          </cell>
          <cell r="AF20">
            <v>3793</v>
          </cell>
          <cell r="AG20">
            <v>3835</v>
          </cell>
          <cell r="AI20">
            <v>4152</v>
          </cell>
          <cell r="AK20">
            <v>325545</v>
          </cell>
          <cell r="AL20">
            <v>295470</v>
          </cell>
          <cell r="AM20">
            <v>30075</v>
          </cell>
          <cell r="AN20">
            <v>325545</v>
          </cell>
          <cell r="AO20">
            <v>295470</v>
          </cell>
          <cell r="AP20">
            <v>30075</v>
          </cell>
          <cell r="AR20">
            <v>417013.45636518457</v>
          </cell>
          <cell r="AS20">
            <v>378488.27643558057</v>
          </cell>
          <cell r="AT20">
            <v>38525.179929603975</v>
          </cell>
          <cell r="AV20">
            <v>0.41</v>
          </cell>
          <cell r="AW20">
            <v>0.32700000000000001</v>
          </cell>
          <cell r="AX20">
            <v>0.75900000000000001</v>
          </cell>
          <cell r="AZ20">
            <v>0.30299999999999999</v>
          </cell>
          <cell r="BA20">
            <v>0.33600000000000002</v>
          </cell>
          <cell r="BB20">
            <v>0.16699999999999998</v>
          </cell>
          <cell r="BD20">
            <v>57032</v>
          </cell>
          <cell r="BE20">
            <v>34204</v>
          </cell>
          <cell r="BF20">
            <v>22828</v>
          </cell>
          <cell r="BH20">
            <v>0.13015496045700112</v>
          </cell>
          <cell r="BI20">
            <v>8.6003605403267791E-2</v>
          </cell>
          <cell r="BJ20">
            <v>0.56391725065572396</v>
          </cell>
        </row>
        <row r="21">
          <cell r="B21">
            <v>13</v>
          </cell>
          <cell r="C21">
            <v>3</v>
          </cell>
          <cell r="D21">
            <v>4</v>
          </cell>
          <cell r="E21" t="str">
            <v>Kaushambi</v>
          </cell>
          <cell r="F21" t="str">
            <v>New</v>
          </cell>
          <cell r="G21">
            <v>1</v>
          </cell>
          <cell r="H21">
            <v>0</v>
          </cell>
          <cell r="I21">
            <v>0</v>
          </cell>
          <cell r="J21">
            <v>0</v>
          </cell>
          <cell r="K21">
            <v>1021862</v>
          </cell>
          <cell r="L21">
            <v>809578</v>
          </cell>
          <cell r="M21">
            <v>212284</v>
          </cell>
          <cell r="N21">
            <v>1294937</v>
          </cell>
          <cell r="O21">
            <v>1203183</v>
          </cell>
          <cell r="P21">
            <v>91754</v>
          </cell>
          <cell r="Q21">
            <v>25.34</v>
          </cell>
          <cell r="R21">
            <v>26.73</v>
          </cell>
          <cell r="S21">
            <v>2.2842980437960625E-2</v>
          </cell>
          <cell r="T21">
            <v>2.3971675213662724E-2</v>
          </cell>
          <cell r="U21">
            <v>2.3966241922097176E-2</v>
          </cell>
          <cell r="W21">
            <v>792</v>
          </cell>
          <cell r="X21">
            <v>799</v>
          </cell>
          <cell r="Y21">
            <v>801</v>
          </cell>
          <cell r="Z21">
            <v>801</v>
          </cell>
          <cell r="AA21">
            <v>801</v>
          </cell>
          <cell r="AC21">
            <v>31483</v>
          </cell>
          <cell r="AD21">
            <v>32163</v>
          </cell>
          <cell r="AE21">
            <v>33221</v>
          </cell>
          <cell r="AF21">
            <v>34510</v>
          </cell>
          <cell r="AG21">
            <v>25563</v>
          </cell>
          <cell r="AI21">
            <v>1836</v>
          </cell>
          <cell r="AK21">
            <v>0</v>
          </cell>
          <cell r="AL21">
            <v>0</v>
          </cell>
          <cell r="AM21">
            <v>0</v>
          </cell>
          <cell r="AN21">
            <v>160077</v>
          </cell>
          <cell r="AO21">
            <v>128395</v>
          </cell>
          <cell r="AP21">
            <v>31682</v>
          </cell>
          <cell r="AR21">
            <v>205053.87290411355</v>
          </cell>
          <cell r="AS21">
            <v>164470.1738008812</v>
          </cell>
          <cell r="AT21">
            <v>40583.699103232357</v>
          </cell>
          <cell r="AV21">
            <v>0.41</v>
          </cell>
          <cell r="AW21">
            <v>0.32700000000000001</v>
          </cell>
          <cell r="AX21">
            <v>0.75900000000000001</v>
          </cell>
          <cell r="AZ21">
            <v>0.30299999999999999</v>
          </cell>
          <cell r="BA21">
            <v>0.33600000000000002</v>
          </cell>
          <cell r="BB21">
            <v>0.16699999999999998</v>
          </cell>
          <cell r="BD21">
            <v>34980</v>
          </cell>
          <cell r="BE21">
            <v>32715</v>
          </cell>
          <cell r="BF21">
            <v>2265</v>
          </cell>
          <cell r="BH21">
            <v>0.16234690771587879</v>
          </cell>
          <cell r="BI21">
            <v>0.18930058903499694</v>
          </cell>
          <cell r="BJ21">
            <v>5.3113970623265477E-2</v>
          </cell>
        </row>
        <row r="22">
          <cell r="B22">
            <v>14</v>
          </cell>
          <cell r="C22">
            <v>3</v>
          </cell>
          <cell r="D22">
            <v>4</v>
          </cell>
          <cell r="E22" t="str">
            <v>Pratapgarh</v>
          </cell>
          <cell r="H22">
            <v>2210700</v>
          </cell>
          <cell r="I22">
            <v>2088599</v>
          </cell>
          <cell r="J22">
            <v>122101</v>
          </cell>
          <cell r="K22">
            <v>2210700</v>
          </cell>
          <cell r="L22">
            <v>2088599</v>
          </cell>
          <cell r="M22">
            <v>122101</v>
          </cell>
          <cell r="N22">
            <v>2727156</v>
          </cell>
          <cell r="O22">
            <v>2582843</v>
          </cell>
          <cell r="P22">
            <v>144313</v>
          </cell>
          <cell r="Q22">
            <v>22.75</v>
          </cell>
          <cell r="R22">
            <v>23.36</v>
          </cell>
          <cell r="S22">
            <v>2.0709484022374935E-2</v>
          </cell>
          <cell r="T22">
            <v>2.1215589755644304E-2</v>
          </cell>
          <cell r="U22">
            <v>2.1216955802133786E-2</v>
          </cell>
          <cell r="W22">
            <v>40</v>
          </cell>
          <cell r="X22">
            <v>40</v>
          </cell>
          <cell r="Y22">
            <v>40</v>
          </cell>
          <cell r="Z22">
            <v>40</v>
          </cell>
          <cell r="AA22">
            <v>40</v>
          </cell>
          <cell r="AC22">
            <v>204</v>
          </cell>
          <cell r="AD22">
            <v>224</v>
          </cell>
          <cell r="AE22">
            <v>252</v>
          </cell>
          <cell r="AF22">
            <v>260</v>
          </cell>
          <cell r="AG22">
            <v>266</v>
          </cell>
          <cell r="AI22">
            <v>3717</v>
          </cell>
          <cell r="AK22">
            <v>369756</v>
          </cell>
          <cell r="AL22">
            <v>351564</v>
          </cell>
          <cell r="AM22">
            <v>18192</v>
          </cell>
          <cell r="AN22">
            <v>369756</v>
          </cell>
          <cell r="AO22">
            <v>351564</v>
          </cell>
          <cell r="AP22">
            <v>18192</v>
          </cell>
          <cell r="AR22">
            <v>473646.43158938142</v>
          </cell>
          <cell r="AS22">
            <v>450343.02100652672</v>
          </cell>
          <cell r="AT22">
            <v>23303.410582854714</v>
          </cell>
          <cell r="AV22">
            <v>0.41</v>
          </cell>
          <cell r="AW22">
            <v>0.32700000000000001</v>
          </cell>
          <cell r="AX22">
            <v>0.75900000000000001</v>
          </cell>
          <cell r="AZ22">
            <v>0.30299999999999999</v>
          </cell>
          <cell r="BA22">
            <v>0.33600000000000002</v>
          </cell>
          <cell r="BB22">
            <v>0.16699999999999998</v>
          </cell>
          <cell r="BD22">
            <v>93768</v>
          </cell>
          <cell r="BE22">
            <v>73145</v>
          </cell>
          <cell r="BF22">
            <v>20623</v>
          </cell>
          <cell r="BH22">
            <v>0.18840506555316522</v>
          </cell>
          <cell r="BI22">
            <v>0.1545729158359809</v>
          </cell>
          <cell r="BJ22">
            <v>0.84221805385418658</v>
          </cell>
        </row>
        <row r="23">
          <cell r="B23">
            <v>15</v>
          </cell>
          <cell r="C23">
            <v>4</v>
          </cell>
          <cell r="D23">
            <v>3</v>
          </cell>
          <cell r="E23" t="str">
            <v>Budaun</v>
          </cell>
          <cell r="H23">
            <v>2448338</v>
          </cell>
          <cell r="I23">
            <v>2017033</v>
          </cell>
          <cell r="J23">
            <v>431305</v>
          </cell>
          <cell r="K23">
            <v>2448338</v>
          </cell>
          <cell r="L23">
            <v>2017033</v>
          </cell>
          <cell r="M23">
            <v>431305</v>
          </cell>
          <cell r="N23">
            <v>3069245</v>
          </cell>
          <cell r="O23">
            <v>2511993</v>
          </cell>
          <cell r="P23">
            <v>557252</v>
          </cell>
          <cell r="Q23">
            <v>24.16</v>
          </cell>
          <cell r="R23">
            <v>25.36</v>
          </cell>
          <cell r="S23">
            <v>2.1875931890339206E-2</v>
          </cell>
          <cell r="T23">
            <v>2.2859300360458468E-2</v>
          </cell>
          <cell r="U23">
            <v>2.2859583072760925E-2</v>
          </cell>
          <cell r="W23">
            <v>0</v>
          </cell>
          <cell r="X23">
            <v>0</v>
          </cell>
          <cell r="Y23">
            <v>0</v>
          </cell>
          <cell r="Z23">
            <v>0</v>
          </cell>
          <cell r="AA23">
            <v>0</v>
          </cell>
          <cell r="AC23">
            <v>0</v>
          </cell>
          <cell r="AD23">
            <v>48</v>
          </cell>
          <cell r="AE23">
            <v>0</v>
          </cell>
          <cell r="AF23">
            <v>0</v>
          </cell>
          <cell r="AG23">
            <v>0</v>
          </cell>
          <cell r="AI23">
            <v>5168</v>
          </cell>
          <cell r="AK23">
            <v>380242</v>
          </cell>
          <cell r="AL23">
            <v>320556</v>
          </cell>
          <cell r="AM23">
            <v>59686</v>
          </cell>
          <cell r="AN23">
            <v>380242</v>
          </cell>
          <cell r="AO23">
            <v>320556</v>
          </cell>
          <cell r="AP23">
            <v>59686</v>
          </cell>
          <cell r="AR23">
            <v>487078.68551263423</v>
          </cell>
          <cell r="AS23">
            <v>410622.69584419392</v>
          </cell>
          <cell r="AT23">
            <v>76455.989668440321</v>
          </cell>
          <cell r="AV23">
            <v>0.41</v>
          </cell>
          <cell r="AW23">
            <v>0.32700000000000001</v>
          </cell>
          <cell r="AX23">
            <v>0.75900000000000001</v>
          </cell>
          <cell r="AZ23">
            <v>0.30299999999999999</v>
          </cell>
          <cell r="BA23">
            <v>0.33600000000000002</v>
          </cell>
          <cell r="BB23">
            <v>0.16699999999999998</v>
          </cell>
          <cell r="BD23">
            <v>73502</v>
          </cell>
          <cell r="BE23">
            <v>39527</v>
          </cell>
          <cell r="BF23">
            <v>33975</v>
          </cell>
          <cell r="BH23">
            <v>0.14361249363081624</v>
          </cell>
          <cell r="BI23">
            <v>9.1610044871642926E-2</v>
          </cell>
          <cell r="BJ23">
            <v>0.42290239351429909</v>
          </cell>
        </row>
        <row r="24">
          <cell r="B24">
            <v>16</v>
          </cell>
          <cell r="C24">
            <v>4</v>
          </cell>
          <cell r="D24">
            <v>3</v>
          </cell>
          <cell r="E24" t="str">
            <v>Barielly</v>
          </cell>
          <cell r="H24">
            <v>2834616</v>
          </cell>
          <cell r="I24">
            <v>1905151</v>
          </cell>
          <cell r="J24">
            <v>929465</v>
          </cell>
          <cell r="K24">
            <v>2834616</v>
          </cell>
          <cell r="L24">
            <v>1905151</v>
          </cell>
          <cell r="M24">
            <v>929465</v>
          </cell>
          <cell r="N24">
            <v>3598701</v>
          </cell>
          <cell r="O24">
            <v>2425827</v>
          </cell>
          <cell r="P24">
            <v>1172874</v>
          </cell>
          <cell r="Q24">
            <v>24.71</v>
          </cell>
          <cell r="R24">
            <v>26.96</v>
          </cell>
          <cell r="S24">
            <v>2.2327699403222434E-2</v>
          </cell>
          <cell r="T24">
            <v>2.4157362393459003E-2</v>
          </cell>
          <cell r="U24">
            <v>2.4153734682166528E-2</v>
          </cell>
          <cell r="W24">
            <v>611</v>
          </cell>
          <cell r="X24">
            <v>611</v>
          </cell>
          <cell r="Y24">
            <v>611</v>
          </cell>
          <cell r="Z24">
            <v>611</v>
          </cell>
          <cell r="AA24">
            <v>611</v>
          </cell>
          <cell r="AC24">
            <v>11940</v>
          </cell>
          <cell r="AD24">
            <v>12091</v>
          </cell>
          <cell r="AE24">
            <v>12268</v>
          </cell>
          <cell r="AF24">
            <v>12501</v>
          </cell>
          <cell r="AG24">
            <v>12719</v>
          </cell>
          <cell r="AI24">
            <v>4120</v>
          </cell>
          <cell r="AK24">
            <v>409233</v>
          </cell>
          <cell r="AL24">
            <v>279274</v>
          </cell>
          <cell r="AM24">
            <v>129959</v>
          </cell>
          <cell r="AN24">
            <v>409233</v>
          </cell>
          <cell r="AO24">
            <v>279274</v>
          </cell>
          <cell r="AP24">
            <v>129959</v>
          </cell>
          <cell r="AR24">
            <v>524215.29370346211</v>
          </cell>
          <cell r="AS24">
            <v>357741.68244921765</v>
          </cell>
          <cell r="AT24">
            <v>166473.61125424449</v>
          </cell>
          <cell r="AV24">
            <v>0.41</v>
          </cell>
          <cell r="AW24">
            <v>0.32700000000000001</v>
          </cell>
          <cell r="AX24">
            <v>0.75900000000000001</v>
          </cell>
          <cell r="AZ24">
            <v>0.30299999999999999</v>
          </cell>
          <cell r="BA24">
            <v>0.33600000000000002</v>
          </cell>
          <cell r="BB24">
            <v>0.16699999999999998</v>
          </cell>
          <cell r="BD24">
            <v>90839</v>
          </cell>
          <cell r="BE24">
            <v>65064</v>
          </cell>
          <cell r="BF24">
            <v>25775</v>
          </cell>
          <cell r="BH24">
            <v>0.16491298382726405</v>
          </cell>
          <cell r="BI24">
            <v>0.17308658373912075</v>
          </cell>
          <cell r="BJ24">
            <v>0.14734841391072209</v>
          </cell>
        </row>
        <row r="25">
          <cell r="B25">
            <v>17</v>
          </cell>
          <cell r="C25">
            <v>4</v>
          </cell>
          <cell r="D25">
            <v>3</v>
          </cell>
          <cell r="E25" t="str">
            <v>Pilibhit</v>
          </cell>
          <cell r="H25">
            <v>1283103</v>
          </cell>
          <cell r="I25">
            <v>1046247</v>
          </cell>
          <cell r="J25">
            <v>236856</v>
          </cell>
          <cell r="K25">
            <v>1283103</v>
          </cell>
          <cell r="L25">
            <v>1046247</v>
          </cell>
          <cell r="M25">
            <v>236856</v>
          </cell>
          <cell r="N25">
            <v>1643788</v>
          </cell>
          <cell r="O25">
            <v>1349783</v>
          </cell>
          <cell r="P25">
            <v>294005</v>
          </cell>
          <cell r="Q25">
            <v>27.25</v>
          </cell>
          <cell r="R25">
            <v>28.11</v>
          </cell>
          <cell r="S25">
            <v>2.4391058667107668E-2</v>
          </cell>
          <cell r="T25">
            <v>2.5081281415189727E-2</v>
          </cell>
          <cell r="U25">
            <v>2.5081577424227675E-2</v>
          </cell>
          <cell r="W25">
            <v>0</v>
          </cell>
          <cell r="X25">
            <v>0</v>
          </cell>
          <cell r="Y25">
            <v>0</v>
          </cell>
          <cell r="Z25">
            <v>0</v>
          </cell>
          <cell r="AA25">
            <v>0</v>
          </cell>
          <cell r="AC25">
            <v>0</v>
          </cell>
          <cell r="AD25">
            <v>0</v>
          </cell>
          <cell r="AE25">
            <v>0</v>
          </cell>
          <cell r="AF25">
            <v>0</v>
          </cell>
          <cell r="AG25">
            <v>0</v>
          </cell>
          <cell r="AI25">
            <v>3499</v>
          </cell>
          <cell r="AK25">
            <v>186442</v>
          </cell>
          <cell r="AL25">
            <v>155415</v>
          </cell>
          <cell r="AM25">
            <v>31027</v>
          </cell>
          <cell r="AN25">
            <v>186442</v>
          </cell>
          <cell r="AO25">
            <v>155415</v>
          </cell>
          <cell r="AP25">
            <v>31027</v>
          </cell>
          <cell r="AR25">
            <v>238826.653248054</v>
          </cell>
          <cell r="AS25">
            <v>199081.98965118543</v>
          </cell>
          <cell r="AT25">
            <v>39744.66359686858</v>
          </cell>
          <cell r="AV25">
            <v>0.41</v>
          </cell>
          <cell r="AW25">
            <v>0.32700000000000001</v>
          </cell>
          <cell r="AX25">
            <v>0.75900000000000001</v>
          </cell>
          <cell r="AZ25">
            <v>0.30299999999999999</v>
          </cell>
          <cell r="BA25">
            <v>0.33600000000000002</v>
          </cell>
          <cell r="BB25">
            <v>0.16699999999999998</v>
          </cell>
          <cell r="BD25">
            <v>56391</v>
          </cell>
          <cell r="BE25">
            <v>27526</v>
          </cell>
          <cell r="BF25">
            <v>28865</v>
          </cell>
          <cell r="BH25">
            <v>0.2247083420473254</v>
          </cell>
          <cell r="BI25">
            <v>0.13158407295775587</v>
          </cell>
          <cell r="BJ25">
            <v>0.69117007797266306</v>
          </cell>
        </row>
        <row r="26">
          <cell r="B26">
            <v>18</v>
          </cell>
          <cell r="C26">
            <v>4</v>
          </cell>
          <cell r="D26">
            <v>3</v>
          </cell>
          <cell r="E26" t="str">
            <v>Shahjahanpur</v>
          </cell>
          <cell r="H26">
            <v>1987395</v>
          </cell>
          <cell r="I26">
            <v>1574764</v>
          </cell>
          <cell r="J26">
            <v>412631</v>
          </cell>
          <cell r="K26">
            <v>1987395</v>
          </cell>
          <cell r="L26">
            <v>1574764</v>
          </cell>
          <cell r="M26">
            <v>412631</v>
          </cell>
          <cell r="N26">
            <v>2549458</v>
          </cell>
          <cell r="O26">
            <v>2022664</v>
          </cell>
          <cell r="P26">
            <v>526794</v>
          </cell>
          <cell r="Q26">
            <v>20.62</v>
          </cell>
          <cell r="R26">
            <v>28.28</v>
          </cell>
          <cell r="S26">
            <v>1.8924329793928552E-2</v>
          </cell>
          <cell r="T26">
            <v>2.5217226965715378E-2</v>
          </cell>
          <cell r="U26">
            <v>2.5218340635190017E-2</v>
          </cell>
          <cell r="W26">
            <v>75</v>
          </cell>
          <cell r="X26">
            <v>77</v>
          </cell>
          <cell r="Y26">
            <v>77</v>
          </cell>
          <cell r="Z26">
            <v>77</v>
          </cell>
          <cell r="AA26">
            <v>77</v>
          </cell>
          <cell r="AC26">
            <v>2429</v>
          </cell>
          <cell r="AD26">
            <v>2449</v>
          </cell>
          <cell r="AE26">
            <v>2478</v>
          </cell>
          <cell r="AF26">
            <v>2496</v>
          </cell>
          <cell r="AG26">
            <v>2498</v>
          </cell>
          <cell r="AI26">
            <v>4575</v>
          </cell>
          <cell r="AK26">
            <v>307759</v>
          </cell>
          <cell r="AL26">
            <v>249648</v>
          </cell>
          <cell r="AM26">
            <v>58111</v>
          </cell>
          <cell r="AN26">
            <v>307759</v>
          </cell>
          <cell r="AO26">
            <v>249648</v>
          </cell>
          <cell r="AP26">
            <v>58111</v>
          </cell>
          <cell r="AR26">
            <v>394230.11969925149</v>
          </cell>
          <cell r="AS26">
            <v>319791.65815680043</v>
          </cell>
          <cell r="AT26">
            <v>74438.461542451085</v>
          </cell>
          <cell r="AV26">
            <v>0.41</v>
          </cell>
          <cell r="AW26">
            <v>0.32700000000000001</v>
          </cell>
          <cell r="AX26">
            <v>0.75900000000000001</v>
          </cell>
          <cell r="AZ26">
            <v>0.30299999999999999</v>
          </cell>
          <cell r="BA26">
            <v>0.33600000000000002</v>
          </cell>
          <cell r="BB26">
            <v>0.16699999999999998</v>
          </cell>
          <cell r="BD26">
            <v>157350</v>
          </cell>
          <cell r="BE26">
            <v>39114</v>
          </cell>
          <cell r="BF26">
            <v>118236</v>
          </cell>
          <cell r="BH26">
            <v>0.37984738194309681</v>
          </cell>
          <cell r="BI26">
            <v>0.11640115578776633</v>
          </cell>
          <cell r="BJ26">
            <v>1.5116266228308106</v>
          </cell>
        </row>
        <row r="27">
          <cell r="B27">
            <v>19</v>
          </cell>
          <cell r="C27">
            <v>5</v>
          </cell>
          <cell r="D27">
            <v>4</v>
          </cell>
          <cell r="E27" t="str">
            <v>Basti</v>
          </cell>
          <cell r="F27" t="str">
            <v>Split</v>
          </cell>
          <cell r="G27">
            <v>2</v>
          </cell>
          <cell r="H27">
            <v>2738522</v>
          </cell>
          <cell r="I27">
            <v>2562696</v>
          </cell>
          <cell r="J27">
            <v>175826</v>
          </cell>
          <cell r="K27">
            <v>1662913</v>
          </cell>
          <cell r="L27">
            <v>1574900</v>
          </cell>
          <cell r="M27">
            <v>88013</v>
          </cell>
          <cell r="N27">
            <v>2068922</v>
          </cell>
          <cell r="O27">
            <v>1953604</v>
          </cell>
          <cell r="P27">
            <v>115318</v>
          </cell>
          <cell r="Q27">
            <v>23.41</v>
          </cell>
          <cell r="R27">
            <v>22.69</v>
          </cell>
          <cell r="S27">
            <v>2.1256973890493081E-2</v>
          </cell>
          <cell r="T27">
            <v>2.0659580931471799E-2</v>
          </cell>
          <cell r="U27">
            <v>2.2086045507365482E-2</v>
          </cell>
          <cell r="X27">
            <v>0</v>
          </cell>
          <cell r="Y27">
            <v>0</v>
          </cell>
          <cell r="Z27">
            <v>0</v>
          </cell>
          <cell r="AA27">
            <v>0</v>
          </cell>
          <cell r="AD27">
            <v>22</v>
          </cell>
          <cell r="AE27">
            <v>0</v>
          </cell>
          <cell r="AF27">
            <v>0</v>
          </cell>
          <cell r="AG27">
            <v>0</v>
          </cell>
          <cell r="AI27">
            <v>3034</v>
          </cell>
          <cell r="AK27">
            <v>419602</v>
          </cell>
          <cell r="AL27">
            <v>395145</v>
          </cell>
          <cell r="AM27">
            <v>24457</v>
          </cell>
          <cell r="AN27">
            <v>252946</v>
          </cell>
          <cell r="AO27">
            <v>240479</v>
          </cell>
          <cell r="AP27">
            <v>12467</v>
          </cell>
          <cell r="AR27">
            <v>324016.29800410994</v>
          </cell>
          <cell r="AS27">
            <v>308046.44203794625</v>
          </cell>
          <cell r="AT27">
            <v>15969.855966163683</v>
          </cell>
          <cell r="AV27">
            <v>0.41</v>
          </cell>
          <cell r="AW27">
            <v>0.32700000000000001</v>
          </cell>
          <cell r="AX27">
            <v>0.75900000000000001</v>
          </cell>
          <cell r="AZ27">
            <v>0.30299999999999999</v>
          </cell>
          <cell r="BA27">
            <v>0.33600000000000002</v>
          </cell>
          <cell r="BB27">
            <v>0.16699999999999998</v>
          </cell>
          <cell r="BD27">
            <v>74202</v>
          </cell>
          <cell r="BE27">
            <v>57689</v>
          </cell>
          <cell r="BF27">
            <v>16513</v>
          </cell>
          <cell r="BH27">
            <v>0.21794200777120173</v>
          </cell>
          <cell r="BI27">
            <v>0.1782251569568914</v>
          </cell>
          <cell r="BJ27">
            <v>0.98405001827689986</v>
          </cell>
        </row>
        <row r="28">
          <cell r="B28">
            <v>20</v>
          </cell>
          <cell r="C28">
            <v>5</v>
          </cell>
          <cell r="D28">
            <v>4</v>
          </cell>
          <cell r="E28" t="str">
            <v>Sant Kabir Nagar</v>
          </cell>
          <cell r="F28" t="str">
            <v>New</v>
          </cell>
          <cell r="G28">
            <v>1</v>
          </cell>
          <cell r="H28">
            <v>0</v>
          </cell>
          <cell r="I28">
            <v>0</v>
          </cell>
          <cell r="J28">
            <v>0</v>
          </cell>
          <cell r="K28">
            <v>1144953</v>
          </cell>
          <cell r="L28">
            <v>1084354</v>
          </cell>
          <cell r="M28">
            <v>60599</v>
          </cell>
          <cell r="N28">
            <v>1424500</v>
          </cell>
          <cell r="O28">
            <v>1323388</v>
          </cell>
          <cell r="P28">
            <v>101112</v>
          </cell>
          <cell r="Q28">
            <v>26.46</v>
          </cell>
          <cell r="R28">
            <v>23.64</v>
          </cell>
          <cell r="S28">
            <v>2.375330720831581E-2</v>
          </cell>
          <cell r="T28">
            <v>2.144714676324333E-2</v>
          </cell>
          <cell r="U28">
            <v>2.208609373910253E-2</v>
          </cell>
          <cell r="W28">
            <v>397</v>
          </cell>
          <cell r="X28">
            <v>398</v>
          </cell>
          <cell r="Y28">
            <v>398</v>
          </cell>
          <cell r="Z28">
            <v>398</v>
          </cell>
          <cell r="AA28">
            <v>398</v>
          </cell>
          <cell r="AC28">
            <v>8666</v>
          </cell>
          <cell r="AD28">
            <v>8708</v>
          </cell>
          <cell r="AE28">
            <v>8814</v>
          </cell>
          <cell r="AF28">
            <v>8907</v>
          </cell>
          <cell r="AG28">
            <v>8982</v>
          </cell>
          <cell r="AI28">
            <v>1442</v>
          </cell>
          <cell r="AK28">
            <v>0</v>
          </cell>
          <cell r="AL28">
            <v>0</v>
          </cell>
          <cell r="AM28">
            <v>0</v>
          </cell>
          <cell r="AN28">
            <v>174159</v>
          </cell>
          <cell r="AO28">
            <v>165575</v>
          </cell>
          <cell r="AP28">
            <v>8584</v>
          </cell>
          <cell r="AR28">
            <v>223092.49580581542</v>
          </cell>
          <cell r="AS28">
            <v>212096.64727661439</v>
          </cell>
          <cell r="AT28">
            <v>10995.848529201014</v>
          </cell>
          <cell r="AV28">
            <v>0.41</v>
          </cell>
          <cell r="AW28">
            <v>0.32700000000000001</v>
          </cell>
          <cell r="AX28">
            <v>0.75900000000000001</v>
          </cell>
          <cell r="AZ28">
            <v>0.30299999999999999</v>
          </cell>
          <cell r="BA28">
            <v>0.33600000000000002</v>
          </cell>
          <cell r="BB28">
            <v>0.16699999999999998</v>
          </cell>
          <cell r="BD28">
            <v>42983</v>
          </cell>
          <cell r="BE28">
            <v>31442</v>
          </cell>
          <cell r="BF28">
            <v>11541</v>
          </cell>
          <cell r="BH28">
            <v>0.18335972703590578</v>
          </cell>
          <cell r="BI28">
            <v>0.14108100735077206</v>
          </cell>
          <cell r="BJ28">
            <v>0.99886520372113596</v>
          </cell>
        </row>
        <row r="29">
          <cell r="B29">
            <v>21</v>
          </cell>
          <cell r="C29">
            <v>5</v>
          </cell>
          <cell r="D29">
            <v>4</v>
          </cell>
          <cell r="E29" t="str">
            <v>Siddharthnagar</v>
          </cell>
          <cell r="F29" t="str">
            <v>Split</v>
          </cell>
          <cell r="G29">
            <v>2</v>
          </cell>
          <cell r="H29">
            <v>1707885</v>
          </cell>
          <cell r="I29">
            <v>1648377</v>
          </cell>
          <cell r="J29">
            <v>59508</v>
          </cell>
          <cell r="K29">
            <v>1638541</v>
          </cell>
          <cell r="L29">
            <v>1551819</v>
          </cell>
          <cell r="M29">
            <v>86722</v>
          </cell>
          <cell r="N29">
            <v>2038598</v>
          </cell>
          <cell r="O29">
            <v>1960895</v>
          </cell>
          <cell r="P29">
            <v>77703</v>
          </cell>
          <cell r="Q29">
            <v>23.63</v>
          </cell>
          <cell r="R29">
            <v>26.78</v>
          </cell>
          <cell r="S29">
            <v>2.1438885000664598E-2</v>
          </cell>
          <cell r="T29">
            <v>2.4012067777452684E-2</v>
          </cell>
          <cell r="U29">
            <v>2.2085972941693344E-2</v>
          </cell>
          <cell r="W29">
            <v>12</v>
          </cell>
          <cell r="X29">
            <v>13</v>
          </cell>
          <cell r="Y29">
            <v>13</v>
          </cell>
          <cell r="Z29">
            <v>13</v>
          </cell>
          <cell r="AA29">
            <v>13</v>
          </cell>
          <cell r="AC29">
            <v>10302</v>
          </cell>
          <cell r="AD29">
            <v>10550</v>
          </cell>
          <cell r="AE29">
            <v>10817</v>
          </cell>
          <cell r="AF29">
            <v>11076</v>
          </cell>
          <cell r="AG29">
            <v>11268</v>
          </cell>
          <cell r="AI29">
            <v>2752</v>
          </cell>
          <cell r="AK29">
            <v>256744</v>
          </cell>
          <cell r="AL29">
            <v>247864</v>
          </cell>
          <cell r="AM29">
            <v>8880</v>
          </cell>
          <cell r="AN29">
            <v>249241</v>
          </cell>
          <cell r="AO29">
            <v>236955</v>
          </cell>
          <cell r="AP29">
            <v>12286</v>
          </cell>
          <cell r="AR29">
            <v>319270.30326964002</v>
          </cell>
          <cell r="AS29">
            <v>303532.30291668529</v>
          </cell>
          <cell r="AT29">
            <v>15738.000352954761</v>
          </cell>
          <cell r="AV29">
            <v>0.41</v>
          </cell>
          <cell r="AW29">
            <v>0.32700000000000001</v>
          </cell>
          <cell r="AX29">
            <v>0.75900000000000001</v>
          </cell>
          <cell r="AZ29">
            <v>0.30299999999999999</v>
          </cell>
          <cell r="BA29">
            <v>0.33600000000000002</v>
          </cell>
          <cell r="BB29">
            <v>0.16699999999999998</v>
          </cell>
          <cell r="BD29">
            <v>103719</v>
          </cell>
          <cell r="BE29">
            <v>69655</v>
          </cell>
          <cell r="BF29">
            <v>34064</v>
          </cell>
          <cell r="BH29">
            <v>0.3091661858596827</v>
          </cell>
          <cell r="BI29">
            <v>0.21839343124329405</v>
          </cell>
          <cell r="BJ29">
            <v>2.0598627567636671</v>
          </cell>
        </row>
        <row r="30">
          <cell r="B30">
            <v>22</v>
          </cell>
          <cell r="C30">
            <v>6</v>
          </cell>
          <cell r="D30">
            <v>2</v>
          </cell>
          <cell r="E30" t="str">
            <v>Banda</v>
          </cell>
          <cell r="F30" t="str">
            <v>Split</v>
          </cell>
          <cell r="G30">
            <v>2</v>
          </cell>
          <cell r="H30">
            <v>1862139</v>
          </cell>
          <cell r="I30">
            <v>1622718</v>
          </cell>
          <cell r="J30">
            <v>239421</v>
          </cell>
          <cell r="K30">
            <v>1214198</v>
          </cell>
          <cell r="L30">
            <v>1058085</v>
          </cell>
          <cell r="M30">
            <v>156113</v>
          </cell>
          <cell r="N30">
            <v>1500253</v>
          </cell>
          <cell r="O30">
            <v>1256230</v>
          </cell>
          <cell r="P30">
            <v>244023</v>
          </cell>
          <cell r="Q30">
            <v>23.69</v>
          </cell>
          <cell r="R30">
            <v>18.489999999999998</v>
          </cell>
          <cell r="S30">
            <v>2.1488446557463181E-2</v>
          </cell>
          <cell r="T30">
            <v>1.7110575489174495E-2</v>
          </cell>
          <cell r="U30">
            <v>2.1380351690864829E-2</v>
          </cell>
          <cell r="X30">
            <v>0</v>
          </cell>
          <cell r="Y30">
            <v>0</v>
          </cell>
          <cell r="Z30">
            <v>0</v>
          </cell>
          <cell r="AA30">
            <v>0</v>
          </cell>
          <cell r="AD30">
            <v>0</v>
          </cell>
          <cell r="AE30">
            <v>0</v>
          </cell>
          <cell r="AF30">
            <v>0</v>
          </cell>
          <cell r="AG30">
            <v>0</v>
          </cell>
          <cell r="AI30">
            <v>4418</v>
          </cell>
          <cell r="AK30">
            <v>298202</v>
          </cell>
          <cell r="AL30">
            <v>260286</v>
          </cell>
          <cell r="AM30">
            <v>37916</v>
          </cell>
          <cell r="AN30">
            <v>194441</v>
          </cell>
          <cell r="AO30">
            <v>169719</v>
          </cell>
          <cell r="AP30">
            <v>24722</v>
          </cell>
          <cell r="AR30">
            <v>249073.13418760186</v>
          </cell>
          <cell r="AS30">
            <v>217404.98794588385</v>
          </cell>
          <cell r="AT30">
            <v>31668.146241718019</v>
          </cell>
          <cell r="AV30">
            <v>0.41</v>
          </cell>
          <cell r="AW30">
            <v>0.32700000000000001</v>
          </cell>
          <cell r="AX30">
            <v>0.75900000000000001</v>
          </cell>
          <cell r="AZ30">
            <v>0.30299999999999999</v>
          </cell>
          <cell r="BA30">
            <v>0.33600000000000002</v>
          </cell>
          <cell r="BB30">
            <v>0.16699999999999998</v>
          </cell>
          <cell r="BD30">
            <v>0</v>
          </cell>
          <cell r="BE30">
            <v>0</v>
          </cell>
          <cell r="BF30">
            <v>0</v>
          </cell>
          <cell r="BH30">
            <v>0</v>
          </cell>
          <cell r="BI30">
            <v>0</v>
          </cell>
          <cell r="BJ30">
            <v>0</v>
          </cell>
        </row>
        <row r="31">
          <cell r="B31">
            <v>23</v>
          </cell>
          <cell r="C31">
            <v>6</v>
          </cell>
          <cell r="D31">
            <v>4</v>
          </cell>
          <cell r="E31" t="str">
            <v>Chitrakoot</v>
          </cell>
          <cell r="F31" t="str">
            <v>New</v>
          </cell>
          <cell r="G31">
            <v>1</v>
          </cell>
          <cell r="H31">
            <v>0</v>
          </cell>
          <cell r="I31">
            <v>0</v>
          </cell>
          <cell r="J31">
            <v>0</v>
          </cell>
          <cell r="K31">
            <v>647941</v>
          </cell>
          <cell r="L31">
            <v>564633</v>
          </cell>
          <cell r="M31">
            <v>83308</v>
          </cell>
          <cell r="N31">
            <v>800592</v>
          </cell>
          <cell r="O31">
            <v>724096</v>
          </cell>
          <cell r="P31">
            <v>76496</v>
          </cell>
          <cell r="Q31">
            <v>16.78</v>
          </cell>
          <cell r="R31">
            <v>34.33</v>
          </cell>
          <cell r="S31">
            <v>1.5633101826060258E-2</v>
          </cell>
          <cell r="T31">
            <v>2.9952749902958598E-2</v>
          </cell>
          <cell r="U31">
            <v>2.1380538313838349E-2</v>
          </cell>
          <cell r="X31">
            <v>0</v>
          </cell>
          <cell r="Y31">
            <v>0</v>
          </cell>
          <cell r="Z31">
            <v>0</v>
          </cell>
          <cell r="AA31">
            <v>0</v>
          </cell>
          <cell r="AD31">
            <v>445</v>
          </cell>
          <cell r="AE31">
            <v>0</v>
          </cell>
          <cell r="AF31">
            <v>0</v>
          </cell>
          <cell r="AG31">
            <v>0</v>
          </cell>
          <cell r="AI31">
            <v>3206</v>
          </cell>
          <cell r="AK31">
            <v>0</v>
          </cell>
          <cell r="AL31">
            <v>0</v>
          </cell>
          <cell r="AM31">
            <v>0</v>
          </cell>
          <cell r="AN31">
            <v>103761</v>
          </cell>
          <cell r="AO31">
            <v>90567</v>
          </cell>
          <cell r="AP31">
            <v>13194</v>
          </cell>
          <cell r="AR31">
            <v>132914.75294017085</v>
          </cell>
          <cell r="AS31">
            <v>116013.6316104553</v>
          </cell>
          <cell r="AT31">
            <v>16901.121329715537</v>
          </cell>
          <cell r="AV31">
            <v>0.41</v>
          </cell>
          <cell r="AW31">
            <v>0.32700000000000001</v>
          </cell>
          <cell r="AX31">
            <v>0.75900000000000001</v>
          </cell>
          <cell r="AZ31">
            <v>0.30299999999999999</v>
          </cell>
          <cell r="BA31">
            <v>0.33600000000000002</v>
          </cell>
          <cell r="BB31">
            <v>0.16699999999999998</v>
          </cell>
          <cell r="BD31">
            <v>0</v>
          </cell>
          <cell r="BE31">
            <v>0</v>
          </cell>
          <cell r="BF31">
            <v>0</v>
          </cell>
          <cell r="BH31">
            <v>0</v>
          </cell>
          <cell r="BI31">
            <v>0</v>
          </cell>
          <cell r="BJ31">
            <v>0</v>
          </cell>
        </row>
        <row r="32">
          <cell r="B32">
            <v>24</v>
          </cell>
          <cell r="C32">
            <v>6</v>
          </cell>
          <cell r="D32">
            <v>2</v>
          </cell>
          <cell r="E32" t="str">
            <v>Hamirpur</v>
          </cell>
          <cell r="F32" t="str">
            <v>Split</v>
          </cell>
          <cell r="G32">
            <v>2</v>
          </cell>
          <cell r="H32">
            <v>1466491</v>
          </cell>
          <cell r="I32">
            <v>1211846</v>
          </cell>
          <cell r="J32">
            <v>254645</v>
          </cell>
          <cell r="K32">
            <v>872903</v>
          </cell>
          <cell r="L32">
            <v>721331</v>
          </cell>
          <cell r="M32">
            <v>151572</v>
          </cell>
          <cell r="N32">
            <v>1042374</v>
          </cell>
          <cell r="O32">
            <v>868917</v>
          </cell>
          <cell r="P32">
            <v>173457</v>
          </cell>
          <cell r="Q32">
            <v>21.9</v>
          </cell>
          <cell r="R32">
            <v>17.850000000000001</v>
          </cell>
          <cell r="S32">
            <v>2.0000466908915326E-2</v>
          </cell>
          <cell r="T32">
            <v>1.6559863704994404E-2</v>
          </cell>
          <cell r="U32">
            <v>1.7901509520586112E-2</v>
          </cell>
          <cell r="W32">
            <v>1283</v>
          </cell>
          <cell r="X32">
            <v>1286</v>
          </cell>
          <cell r="Y32">
            <v>1287</v>
          </cell>
          <cell r="Z32">
            <v>1287</v>
          </cell>
          <cell r="AA32">
            <v>1287</v>
          </cell>
          <cell r="AC32">
            <v>32612</v>
          </cell>
          <cell r="AD32">
            <v>32972</v>
          </cell>
          <cell r="AE32">
            <v>34027</v>
          </cell>
          <cell r="AF32">
            <v>34255</v>
          </cell>
          <cell r="AG32">
            <v>34464</v>
          </cell>
          <cell r="AI32">
            <v>4316</v>
          </cell>
          <cell r="AK32">
            <v>240803</v>
          </cell>
          <cell r="AL32">
            <v>199378</v>
          </cell>
          <cell r="AM32">
            <v>41425</v>
          </cell>
          <cell r="AN32">
            <v>143334</v>
          </cell>
          <cell r="AO32">
            <v>118677</v>
          </cell>
          <cell r="AP32">
            <v>24657</v>
          </cell>
          <cell r="AR32">
            <v>183606.58819716895</v>
          </cell>
          <cell r="AS32">
            <v>152021.70502096793</v>
          </cell>
          <cell r="AT32">
            <v>31584.883176201005</v>
          </cell>
          <cell r="AV32">
            <v>0.41</v>
          </cell>
          <cell r="AW32">
            <v>0.32700000000000001</v>
          </cell>
          <cell r="AX32">
            <v>0.75900000000000001</v>
          </cell>
          <cell r="AZ32">
            <v>0.30299999999999999</v>
          </cell>
          <cell r="BA32">
            <v>0.33600000000000002</v>
          </cell>
          <cell r="BB32">
            <v>0.16699999999999998</v>
          </cell>
          <cell r="BD32">
            <v>25329</v>
          </cell>
          <cell r="BE32">
            <v>0</v>
          </cell>
          <cell r="BF32">
            <v>25329</v>
          </cell>
          <cell r="BH32">
            <v>0.1312870758711229</v>
          </cell>
          <cell r="BI32">
            <v>0</v>
          </cell>
          <cell r="BJ32">
            <v>0.76318699488630126</v>
          </cell>
        </row>
        <row r="33">
          <cell r="B33">
            <v>25</v>
          </cell>
          <cell r="C33">
            <v>6</v>
          </cell>
          <cell r="D33">
            <v>2</v>
          </cell>
          <cell r="E33" t="str">
            <v>Mahoba</v>
          </cell>
          <cell r="F33" t="str">
            <v>New</v>
          </cell>
          <cell r="G33">
            <v>1</v>
          </cell>
          <cell r="H33">
            <v>0</v>
          </cell>
          <cell r="I33">
            <v>0</v>
          </cell>
          <cell r="J33">
            <v>0</v>
          </cell>
          <cell r="K33">
            <v>593588</v>
          </cell>
          <cell r="L33">
            <v>490515</v>
          </cell>
          <cell r="M33">
            <v>103073</v>
          </cell>
          <cell r="N33">
            <v>708831</v>
          </cell>
          <cell r="O33">
            <v>554044</v>
          </cell>
          <cell r="P33">
            <v>154787</v>
          </cell>
          <cell r="Q33">
            <v>24.2</v>
          </cell>
          <cell r="R33">
            <v>21.8</v>
          </cell>
          <cell r="S33">
            <v>2.1908848379270873E-2</v>
          </cell>
          <cell r="T33">
            <v>1.9916760821878876E-2</v>
          </cell>
          <cell r="U33">
            <v>1.7901510915810714E-2</v>
          </cell>
          <cell r="X33">
            <v>0</v>
          </cell>
          <cell r="Y33">
            <v>0</v>
          </cell>
          <cell r="Z33">
            <v>0</v>
          </cell>
          <cell r="AA33">
            <v>0</v>
          </cell>
          <cell r="AD33">
            <v>0</v>
          </cell>
          <cell r="AE33">
            <v>0</v>
          </cell>
          <cell r="AF33">
            <v>0</v>
          </cell>
          <cell r="AG33">
            <v>0</v>
          </cell>
          <cell r="AI33">
            <v>2850</v>
          </cell>
          <cell r="AK33">
            <v>0</v>
          </cell>
          <cell r="AL33">
            <v>0</v>
          </cell>
          <cell r="AM33">
            <v>0</v>
          </cell>
          <cell r="AN33">
            <v>97469</v>
          </cell>
          <cell r="AO33">
            <v>80701</v>
          </cell>
          <cell r="AP33">
            <v>16768</v>
          </cell>
          <cell r="AR33">
            <v>124854.88819812368</v>
          </cell>
          <cell r="AS33">
            <v>103375.57923521099</v>
          </cell>
          <cell r="AT33">
            <v>21479.308962912699</v>
          </cell>
          <cell r="AV33">
            <v>0.41</v>
          </cell>
          <cell r="AW33">
            <v>0.32700000000000001</v>
          </cell>
          <cell r="AX33">
            <v>0.75900000000000001</v>
          </cell>
          <cell r="AZ33">
            <v>0.30299999999999999</v>
          </cell>
          <cell r="BA33">
            <v>0.33600000000000002</v>
          </cell>
          <cell r="BB33">
            <v>0.16699999999999998</v>
          </cell>
          <cell r="BD33">
            <v>17487</v>
          </cell>
          <cell r="BE33">
            <v>6908</v>
          </cell>
          <cell r="BF33">
            <v>10579</v>
          </cell>
          <cell r="BH33">
            <v>0.13329134551745506</v>
          </cell>
          <cell r="BI33">
            <v>6.359552617656733E-2</v>
          </cell>
          <cell r="BJ33">
            <v>0.46872325848435514</v>
          </cell>
        </row>
        <row r="34">
          <cell r="B34">
            <v>26</v>
          </cell>
          <cell r="C34">
            <v>7</v>
          </cell>
          <cell r="D34">
            <v>3</v>
          </cell>
          <cell r="E34" t="str">
            <v>Bahraich</v>
          </cell>
          <cell r="F34" t="str">
            <v>Split</v>
          </cell>
          <cell r="G34">
            <v>2</v>
          </cell>
          <cell r="H34">
            <v>2763750</v>
          </cell>
          <cell r="I34">
            <v>2546844</v>
          </cell>
          <cell r="J34">
            <v>216906</v>
          </cell>
          <cell r="K34">
            <v>1851140</v>
          </cell>
          <cell r="L34">
            <v>1705858</v>
          </cell>
          <cell r="M34">
            <v>145282</v>
          </cell>
          <cell r="N34">
            <v>2384239</v>
          </cell>
          <cell r="O34">
            <v>2146187</v>
          </cell>
          <cell r="P34">
            <v>238052</v>
          </cell>
          <cell r="Q34">
            <v>25.19</v>
          </cell>
          <cell r="R34">
            <v>29.55</v>
          </cell>
          <cell r="S34">
            <v>2.2720506259497952E-2</v>
          </cell>
          <cell r="T34">
            <v>2.6227720680175537E-2</v>
          </cell>
          <cell r="U34">
            <v>2.5630794973076076E-2</v>
          </cell>
          <cell r="W34">
            <v>519</v>
          </cell>
          <cell r="X34">
            <v>521</v>
          </cell>
          <cell r="Y34">
            <v>536</v>
          </cell>
          <cell r="Z34">
            <v>536</v>
          </cell>
          <cell r="AA34">
            <v>536</v>
          </cell>
          <cell r="AC34">
            <v>1716</v>
          </cell>
          <cell r="AD34">
            <v>1754</v>
          </cell>
          <cell r="AE34">
            <v>1814</v>
          </cell>
          <cell r="AF34">
            <v>1864</v>
          </cell>
          <cell r="AG34">
            <v>1904</v>
          </cell>
          <cell r="AI34">
            <v>5751</v>
          </cell>
          <cell r="AK34">
            <v>449687</v>
          </cell>
          <cell r="AL34">
            <v>419800</v>
          </cell>
          <cell r="AM34">
            <v>29887</v>
          </cell>
          <cell r="AN34">
            <v>301198</v>
          </cell>
          <cell r="AO34">
            <v>281179</v>
          </cell>
          <cell r="AP34">
            <v>20019</v>
          </cell>
          <cell r="AR34">
            <v>385825.67396298778</v>
          </cell>
          <cell r="AS34">
            <v>360181.93075398554</v>
          </cell>
          <cell r="AT34">
            <v>25643.743209002227</v>
          </cell>
          <cell r="AV34">
            <v>0.41</v>
          </cell>
          <cell r="AW34">
            <v>0.32700000000000001</v>
          </cell>
          <cell r="AX34">
            <v>0.75900000000000001</v>
          </cell>
          <cell r="AZ34">
            <v>0.30299999999999999</v>
          </cell>
          <cell r="BA34">
            <v>0.33600000000000002</v>
          </cell>
          <cell r="BB34">
            <v>0.16699999999999998</v>
          </cell>
          <cell r="BD34">
            <v>58635</v>
          </cell>
          <cell r="BE34">
            <v>34208</v>
          </cell>
          <cell r="BF34">
            <v>24427</v>
          </cell>
          <cell r="BH34">
            <v>0.14462987073764758</v>
          </cell>
          <cell r="BI34">
            <v>9.0385331210624725E-2</v>
          </cell>
          <cell r="BJ34">
            <v>0.9065273371280147</v>
          </cell>
        </row>
        <row r="35">
          <cell r="B35">
            <v>27</v>
          </cell>
          <cell r="C35">
            <v>7</v>
          </cell>
          <cell r="D35">
            <v>3</v>
          </cell>
          <cell r="E35" t="str">
            <v>Balrampur</v>
          </cell>
          <cell r="F35" t="str">
            <v>New</v>
          </cell>
          <cell r="G35">
            <v>1</v>
          </cell>
          <cell r="H35">
            <v>0</v>
          </cell>
          <cell r="I35">
            <v>0</v>
          </cell>
          <cell r="J35">
            <v>0</v>
          </cell>
          <cell r="K35">
            <v>1352505</v>
          </cell>
          <cell r="L35">
            <v>1252299</v>
          </cell>
          <cell r="M35">
            <v>100206</v>
          </cell>
          <cell r="N35">
            <v>1684567</v>
          </cell>
          <cell r="O35">
            <v>1549293</v>
          </cell>
          <cell r="P35">
            <v>135274</v>
          </cell>
          <cell r="Q35">
            <v>25.52</v>
          </cell>
          <cell r="R35">
            <v>23.08</v>
          </cell>
          <cell r="S35">
            <v>2.2989775446581096E-2</v>
          </cell>
          <cell r="T35">
            <v>2.0983559238962446E-2</v>
          </cell>
          <cell r="U35">
            <v>2.2197797711060785E-2</v>
          </cell>
          <cell r="X35">
            <v>0</v>
          </cell>
          <cell r="Y35">
            <v>0</v>
          </cell>
          <cell r="Z35">
            <v>0</v>
          </cell>
          <cell r="AA35">
            <v>0</v>
          </cell>
          <cell r="AD35">
            <v>0</v>
          </cell>
          <cell r="AE35">
            <v>0</v>
          </cell>
          <cell r="AF35">
            <v>0</v>
          </cell>
          <cell r="AG35">
            <v>0</v>
          </cell>
          <cell r="AI35">
            <v>2927</v>
          </cell>
          <cell r="AK35">
            <v>0</v>
          </cell>
          <cell r="AL35">
            <v>0</v>
          </cell>
          <cell r="AM35">
            <v>0</v>
          </cell>
          <cell r="AN35">
            <v>211718</v>
          </cell>
          <cell r="AO35">
            <v>197768</v>
          </cell>
          <cell r="AP35">
            <v>13950</v>
          </cell>
          <cell r="AR35">
            <v>271204.45700202475</v>
          </cell>
          <cell r="AS35">
            <v>253334.92217183436</v>
          </cell>
          <cell r="AT35">
            <v>17869.534830190372</v>
          </cell>
          <cell r="AV35">
            <v>0.41</v>
          </cell>
          <cell r="AW35">
            <v>0.32700000000000001</v>
          </cell>
          <cell r="AX35">
            <v>0.75900000000000001</v>
          </cell>
          <cell r="AZ35">
            <v>0.30299999999999999</v>
          </cell>
          <cell r="BA35">
            <v>0.33600000000000002</v>
          </cell>
          <cell r="BB35">
            <v>0.16699999999999998</v>
          </cell>
          <cell r="BD35">
            <v>44779</v>
          </cell>
          <cell r="BE35">
            <v>30823</v>
          </cell>
          <cell r="BF35">
            <v>13956</v>
          </cell>
          <cell r="BH35">
            <v>0.15713385319529033</v>
          </cell>
          <cell r="BI35">
            <v>0.11579026210481498</v>
          </cell>
          <cell r="BJ35">
            <v>0.74325853583193069</v>
          </cell>
        </row>
        <row r="36">
          <cell r="B36">
            <v>28</v>
          </cell>
          <cell r="C36">
            <v>7</v>
          </cell>
          <cell r="D36">
            <v>3</v>
          </cell>
          <cell r="E36" t="str">
            <v>Gonda</v>
          </cell>
          <cell r="F36" t="str">
            <v>Split</v>
          </cell>
          <cell r="G36">
            <v>2</v>
          </cell>
          <cell r="H36">
            <v>3573075</v>
          </cell>
          <cell r="I36">
            <v>3308349</v>
          </cell>
          <cell r="J36">
            <v>264726</v>
          </cell>
          <cell r="K36">
            <v>2220570</v>
          </cell>
          <cell r="L36">
            <v>2056050</v>
          </cell>
          <cell r="M36">
            <v>164520</v>
          </cell>
          <cell r="N36">
            <v>2765754</v>
          </cell>
          <cell r="O36">
            <v>2569595</v>
          </cell>
          <cell r="P36">
            <v>196159</v>
          </cell>
          <cell r="Q36">
            <v>26.62</v>
          </cell>
          <cell r="R36">
            <v>25.46</v>
          </cell>
          <cell r="S36">
            <v>2.388276106248699E-2</v>
          </cell>
          <cell r="T36">
            <v>2.294086483986657E-2</v>
          </cell>
          <cell r="U36">
            <v>2.2197720393213993E-2</v>
          </cell>
          <cell r="W36">
            <v>1070</v>
          </cell>
          <cell r="X36">
            <v>1075</v>
          </cell>
          <cell r="Y36">
            <v>1085</v>
          </cell>
          <cell r="Z36">
            <v>1085</v>
          </cell>
          <cell r="AA36">
            <v>1085</v>
          </cell>
          <cell r="AC36">
            <v>9011</v>
          </cell>
          <cell r="AD36">
            <v>9066</v>
          </cell>
          <cell r="AE36">
            <v>9220</v>
          </cell>
          <cell r="AF36">
            <v>9256</v>
          </cell>
          <cell r="AG36">
            <v>9274</v>
          </cell>
          <cell r="AI36">
            <v>4425</v>
          </cell>
          <cell r="AK36">
            <v>559321</v>
          </cell>
          <cell r="AL36">
            <v>522468</v>
          </cell>
          <cell r="AM36">
            <v>36853</v>
          </cell>
          <cell r="AN36">
            <v>347603</v>
          </cell>
          <cell r="AO36">
            <v>324700</v>
          </cell>
          <cell r="AP36">
            <v>22903</v>
          </cell>
          <cell r="AR36">
            <v>445269.09789094364</v>
          </cell>
          <cell r="AS36">
            <v>415931.03651346336</v>
          </cell>
          <cell r="AT36">
            <v>29338.061377480291</v>
          </cell>
          <cell r="AV36">
            <v>0.41</v>
          </cell>
          <cell r="AW36">
            <v>0.32700000000000001</v>
          </cell>
          <cell r="AX36">
            <v>0.75900000000000001</v>
          </cell>
          <cell r="AZ36">
            <v>0.30299999999999999</v>
          </cell>
          <cell r="BA36">
            <v>0.33600000000000002</v>
          </cell>
          <cell r="BB36">
            <v>0.16699999999999998</v>
          </cell>
          <cell r="BD36">
            <v>68596</v>
          </cell>
          <cell r="BE36">
            <v>43608</v>
          </cell>
          <cell r="BF36">
            <v>24988</v>
          </cell>
          <cell r="BH36">
            <v>0.14661163196962276</v>
          </cell>
          <cell r="BI36">
            <v>9.9778514231470355E-2</v>
          </cell>
          <cell r="BJ36">
            <v>0.81057326710816757</v>
          </cell>
        </row>
        <row r="37">
          <cell r="B37">
            <v>29</v>
          </cell>
          <cell r="C37">
            <v>7</v>
          </cell>
          <cell r="D37">
            <v>3</v>
          </cell>
          <cell r="E37" t="str">
            <v>Shrawasti</v>
          </cell>
          <cell r="F37" t="str">
            <v>New</v>
          </cell>
          <cell r="G37">
            <v>1</v>
          </cell>
          <cell r="H37">
            <v>0</v>
          </cell>
          <cell r="I37">
            <v>0</v>
          </cell>
          <cell r="J37">
            <v>0</v>
          </cell>
          <cell r="K37">
            <v>912610</v>
          </cell>
          <cell r="L37">
            <v>840986</v>
          </cell>
          <cell r="M37">
            <v>71624</v>
          </cell>
          <cell r="N37">
            <v>1175428</v>
          </cell>
          <cell r="O37">
            <v>1142081</v>
          </cell>
          <cell r="P37">
            <v>33347</v>
          </cell>
          <cell r="Q37">
            <v>23.75</v>
          </cell>
          <cell r="R37">
            <v>27.3</v>
          </cell>
          <cell r="S37">
            <v>2.1537986481630966E-2</v>
          </cell>
          <cell r="T37">
            <v>2.4431302673932009E-2</v>
          </cell>
          <cell r="U37">
            <v>2.5630862572723956E-2</v>
          </cell>
          <cell r="X37">
            <v>0</v>
          </cell>
          <cell r="Y37">
            <v>0</v>
          </cell>
          <cell r="Z37">
            <v>0</v>
          </cell>
          <cell r="AA37">
            <v>0</v>
          </cell>
          <cell r="AD37">
            <v>0</v>
          </cell>
          <cell r="AE37">
            <v>0</v>
          </cell>
          <cell r="AF37">
            <v>0</v>
          </cell>
          <cell r="AG37">
            <v>0</v>
          </cell>
          <cell r="AI37">
            <v>1126</v>
          </cell>
          <cell r="AK37">
            <v>0</v>
          </cell>
          <cell r="AL37">
            <v>0</v>
          </cell>
          <cell r="AM37">
            <v>0</v>
          </cell>
          <cell r="AN37">
            <v>148489</v>
          </cell>
          <cell r="AO37">
            <v>138621</v>
          </cell>
          <cell r="AP37">
            <v>9868</v>
          </cell>
          <cell r="AR37">
            <v>190209.98977778768</v>
          </cell>
          <cell r="AS37">
            <v>177569.37546206592</v>
          </cell>
          <cell r="AT37">
            <v>12640.614315721763</v>
          </cell>
          <cell r="AV37">
            <v>0.41</v>
          </cell>
          <cell r="AW37">
            <v>0.32700000000000001</v>
          </cell>
          <cell r="AX37">
            <v>0.75900000000000001</v>
          </cell>
          <cell r="AZ37">
            <v>0.30299999999999999</v>
          </cell>
          <cell r="BA37">
            <v>0.33600000000000002</v>
          </cell>
          <cell r="BB37">
            <v>0.16699999999999998</v>
          </cell>
          <cell r="BD37">
            <v>0</v>
          </cell>
          <cell r="BE37">
            <v>0</v>
          </cell>
          <cell r="BF37">
            <v>0</v>
          </cell>
          <cell r="BH37">
            <v>0</v>
          </cell>
          <cell r="BI37">
            <v>0</v>
          </cell>
          <cell r="BJ37">
            <v>0</v>
          </cell>
        </row>
        <row r="38">
          <cell r="B38">
            <v>30</v>
          </cell>
          <cell r="C38">
            <v>8</v>
          </cell>
          <cell r="D38">
            <v>3</v>
          </cell>
          <cell r="E38" t="str">
            <v>Ambedaker Nagar</v>
          </cell>
          <cell r="F38" t="str">
            <v>New</v>
          </cell>
          <cell r="G38">
            <v>1</v>
          </cell>
          <cell r="H38">
            <v>0</v>
          </cell>
          <cell r="I38">
            <v>0</v>
          </cell>
          <cell r="J38">
            <v>0</v>
          </cell>
          <cell r="K38">
            <v>1466598</v>
          </cell>
          <cell r="L38">
            <v>1295626</v>
          </cell>
          <cell r="M38">
            <v>170972</v>
          </cell>
          <cell r="N38">
            <v>2025373</v>
          </cell>
          <cell r="O38">
            <v>1844711</v>
          </cell>
          <cell r="P38">
            <v>180662</v>
          </cell>
          <cell r="Q38">
            <v>25.45</v>
          </cell>
          <cell r="R38">
            <v>24.31</v>
          </cell>
          <cell r="S38">
            <v>2.2932711025443364E-2</v>
          </cell>
          <cell r="T38">
            <v>2.1999319552667984E-2</v>
          </cell>
          <cell r="U38">
            <v>3.2807523215863332E-2</v>
          </cell>
          <cell r="W38">
            <v>790</v>
          </cell>
          <cell r="X38">
            <v>790</v>
          </cell>
          <cell r="Y38">
            <v>802</v>
          </cell>
          <cell r="Z38">
            <v>802</v>
          </cell>
          <cell r="AA38">
            <v>802</v>
          </cell>
          <cell r="AC38">
            <v>11818</v>
          </cell>
          <cell r="AD38">
            <v>11922</v>
          </cell>
          <cell r="AE38">
            <v>12042</v>
          </cell>
          <cell r="AF38">
            <v>12162</v>
          </cell>
          <cell r="AG38">
            <v>12262</v>
          </cell>
          <cell r="AI38">
            <v>2372</v>
          </cell>
          <cell r="AK38">
            <v>0</v>
          </cell>
          <cell r="AL38">
            <v>0</v>
          </cell>
          <cell r="AM38">
            <v>0</v>
          </cell>
          <cell r="AN38">
            <v>232211</v>
          </cell>
          <cell r="AO38">
            <v>207417</v>
          </cell>
          <cell r="AP38">
            <v>24794</v>
          </cell>
          <cell r="AR38">
            <v>297455.38010418182</v>
          </cell>
          <cell r="AS38">
            <v>265695.00400527572</v>
          </cell>
          <cell r="AT38">
            <v>31760.376098906097</v>
          </cell>
          <cell r="AV38">
            <v>0.41</v>
          </cell>
          <cell r="AW38">
            <v>0.32700000000000001</v>
          </cell>
          <cell r="AX38">
            <v>0.75900000000000001</v>
          </cell>
          <cell r="AZ38">
            <v>0.30299999999999999</v>
          </cell>
          <cell r="BA38">
            <v>0.33600000000000002</v>
          </cell>
          <cell r="BB38">
            <v>0.16699999999999998</v>
          </cell>
          <cell r="BD38">
            <v>63878</v>
          </cell>
          <cell r="BE38">
            <v>48643</v>
          </cell>
          <cell r="BF38">
            <v>15235</v>
          </cell>
          <cell r="BH38">
            <v>0.20437213113260985</v>
          </cell>
          <cell r="BI38">
            <v>0.17423249490920034</v>
          </cell>
          <cell r="BJ38">
            <v>0.45650865313595473</v>
          </cell>
        </row>
        <row r="39">
          <cell r="B39">
            <v>31</v>
          </cell>
          <cell r="C39">
            <v>8</v>
          </cell>
          <cell r="D39">
            <v>3</v>
          </cell>
          <cell r="E39" t="str">
            <v>Barabanki</v>
          </cell>
          <cell r="H39">
            <v>2423136</v>
          </cell>
          <cell r="I39">
            <v>2198258</v>
          </cell>
          <cell r="J39">
            <v>224878</v>
          </cell>
          <cell r="K39">
            <v>2423136</v>
          </cell>
          <cell r="L39">
            <v>2198258</v>
          </cell>
          <cell r="M39">
            <v>224878</v>
          </cell>
          <cell r="N39">
            <v>2673394</v>
          </cell>
          <cell r="O39">
            <v>2425535</v>
          </cell>
          <cell r="P39">
            <v>247859</v>
          </cell>
          <cell r="Q39">
            <v>26.59</v>
          </cell>
          <cell r="R39">
            <v>26.4</v>
          </cell>
          <cell r="S39">
            <v>2.3858499683352186E-2</v>
          </cell>
          <cell r="T39">
            <v>2.3704724006482714E-2</v>
          </cell>
          <cell r="U39">
            <v>9.8770852947653864E-3</v>
          </cell>
          <cell r="X39">
            <v>0</v>
          </cell>
          <cell r="Y39">
            <v>0</v>
          </cell>
          <cell r="Z39">
            <v>0</v>
          </cell>
          <cell r="AA39">
            <v>0</v>
          </cell>
          <cell r="AD39">
            <v>14</v>
          </cell>
          <cell r="AE39">
            <v>0</v>
          </cell>
          <cell r="AF39">
            <v>0</v>
          </cell>
          <cell r="AG39">
            <v>0</v>
          </cell>
          <cell r="AI39">
            <v>3825</v>
          </cell>
          <cell r="AK39">
            <v>431765</v>
          </cell>
          <cell r="AL39">
            <v>398505</v>
          </cell>
          <cell r="AM39">
            <v>33260</v>
          </cell>
          <cell r="AN39">
            <v>431765</v>
          </cell>
          <cell r="AO39">
            <v>398505</v>
          </cell>
          <cell r="AP39">
            <v>33260</v>
          </cell>
          <cell r="AR39">
            <v>553078.11512237601</v>
          </cell>
          <cell r="AS39">
            <v>510473.04498243827</v>
          </cell>
          <cell r="AT39">
            <v>42605.070139937758</v>
          </cell>
          <cell r="AV39">
            <v>0.41</v>
          </cell>
          <cell r="AW39">
            <v>0.32700000000000001</v>
          </cell>
          <cell r="AX39">
            <v>0.75900000000000001</v>
          </cell>
          <cell r="AZ39">
            <v>0.30299999999999999</v>
          </cell>
          <cell r="BA39">
            <v>0.33600000000000002</v>
          </cell>
          <cell r="BB39">
            <v>0.16699999999999998</v>
          </cell>
          <cell r="BD39">
            <v>81614</v>
          </cell>
          <cell r="BE39">
            <v>58102</v>
          </cell>
          <cell r="BF39">
            <v>23512</v>
          </cell>
          <cell r="BH39">
            <v>0.14043339063547985</v>
          </cell>
          <cell r="BI39">
            <v>0.10832045099460826</v>
          </cell>
          <cell r="BJ39">
            <v>0.52519487625140104</v>
          </cell>
        </row>
        <row r="40">
          <cell r="B40">
            <v>32</v>
          </cell>
          <cell r="C40">
            <v>8</v>
          </cell>
          <cell r="D40">
            <v>3</v>
          </cell>
          <cell r="E40" t="str">
            <v>Faizabad</v>
          </cell>
          <cell r="F40" t="str">
            <v>Split</v>
          </cell>
          <cell r="G40">
            <v>2</v>
          </cell>
          <cell r="H40">
            <v>2978484</v>
          </cell>
          <cell r="I40">
            <v>2631261</v>
          </cell>
          <cell r="J40">
            <v>347223</v>
          </cell>
          <cell r="K40">
            <v>1511886</v>
          </cell>
          <cell r="L40">
            <v>1335635</v>
          </cell>
          <cell r="M40">
            <v>176251</v>
          </cell>
          <cell r="N40">
            <v>2087914</v>
          </cell>
          <cell r="O40">
            <v>1806600</v>
          </cell>
          <cell r="P40">
            <v>281314</v>
          </cell>
          <cell r="Q40">
            <v>23.77</v>
          </cell>
          <cell r="R40">
            <v>23.87</v>
          </cell>
          <cell r="S40">
            <v>2.1554494985880135E-2</v>
          </cell>
          <cell r="T40">
            <v>2.1637001511741971E-2</v>
          </cell>
          <cell r="U40">
            <v>3.2807435963712051E-2</v>
          </cell>
          <cell r="W40">
            <v>0</v>
          </cell>
          <cell r="X40">
            <v>0</v>
          </cell>
          <cell r="Y40">
            <v>0</v>
          </cell>
          <cell r="Z40">
            <v>0</v>
          </cell>
          <cell r="AA40">
            <v>0</v>
          </cell>
          <cell r="AC40">
            <v>0</v>
          </cell>
          <cell r="AD40">
            <v>4</v>
          </cell>
          <cell r="AE40">
            <v>0</v>
          </cell>
          <cell r="AF40">
            <v>0</v>
          </cell>
          <cell r="AG40">
            <v>0</v>
          </cell>
          <cell r="AI40">
            <v>2764</v>
          </cell>
          <cell r="AK40">
            <v>471593</v>
          </cell>
          <cell r="AL40">
            <v>421239</v>
          </cell>
          <cell r="AM40">
            <v>50354</v>
          </cell>
          <cell r="AN40">
            <v>239382</v>
          </cell>
          <cell r="AO40">
            <v>213822</v>
          </cell>
          <cell r="AP40">
            <v>25560</v>
          </cell>
          <cell r="AR40">
            <v>306641.21768606675</v>
          </cell>
          <cell r="AS40">
            <v>273899.61838429864</v>
          </cell>
          <cell r="AT40">
            <v>32741.599301768165</v>
          </cell>
          <cell r="AV40">
            <v>0.41</v>
          </cell>
          <cell r="AW40">
            <v>0.32700000000000001</v>
          </cell>
          <cell r="AX40">
            <v>0.75900000000000001</v>
          </cell>
          <cell r="AZ40">
            <v>0.30299999999999999</v>
          </cell>
          <cell r="BA40">
            <v>0.33600000000000002</v>
          </cell>
          <cell r="BB40">
            <v>0.16699999999999998</v>
          </cell>
          <cell r="BD40">
            <v>109635</v>
          </cell>
          <cell r="BE40">
            <v>72594</v>
          </cell>
          <cell r="BF40">
            <v>37041</v>
          </cell>
          <cell r="BH40">
            <v>0.34025998783361489</v>
          </cell>
          <cell r="BI40">
            <v>0.25223275995112732</v>
          </cell>
          <cell r="BJ40">
            <v>1.0766511427745082</v>
          </cell>
        </row>
        <row r="41">
          <cell r="B41">
            <v>33</v>
          </cell>
          <cell r="C41">
            <v>8</v>
          </cell>
          <cell r="D41">
            <v>3</v>
          </cell>
          <cell r="E41" t="str">
            <v>Sultanpur</v>
          </cell>
          <cell r="H41">
            <v>2558970</v>
          </cell>
          <cell r="I41">
            <v>2444802</v>
          </cell>
          <cell r="J41">
            <v>114168</v>
          </cell>
          <cell r="K41">
            <v>2558970</v>
          </cell>
          <cell r="L41">
            <v>2444802</v>
          </cell>
          <cell r="M41">
            <v>114168</v>
          </cell>
          <cell r="N41">
            <v>3190926</v>
          </cell>
          <cell r="O41">
            <v>3038675</v>
          </cell>
          <cell r="P41">
            <v>152251</v>
          </cell>
          <cell r="Q41">
            <v>25.32</v>
          </cell>
          <cell r="R41">
            <v>24.2</v>
          </cell>
          <cell r="S41">
            <v>2.2826658171600567E-2</v>
          </cell>
          <cell r="T41">
            <v>2.1908848379270873E-2</v>
          </cell>
          <cell r="U41">
            <v>2.2315990452679513E-2</v>
          </cell>
          <cell r="W41">
            <v>471</v>
          </cell>
          <cell r="X41">
            <v>477</v>
          </cell>
          <cell r="Y41">
            <v>481</v>
          </cell>
          <cell r="Z41">
            <v>481</v>
          </cell>
          <cell r="AA41">
            <v>481</v>
          </cell>
          <cell r="AC41">
            <v>8870</v>
          </cell>
          <cell r="AD41">
            <v>9192</v>
          </cell>
          <cell r="AE41">
            <v>9532</v>
          </cell>
          <cell r="AF41">
            <v>9645</v>
          </cell>
          <cell r="AG41">
            <v>9773</v>
          </cell>
          <cell r="AI41">
            <v>4436</v>
          </cell>
          <cell r="AK41">
            <v>415049</v>
          </cell>
          <cell r="AL41">
            <v>398823</v>
          </cell>
          <cell r="AM41">
            <v>16226</v>
          </cell>
          <cell r="AN41">
            <v>415049</v>
          </cell>
          <cell r="AO41">
            <v>398823</v>
          </cell>
          <cell r="AP41">
            <v>16226</v>
          </cell>
          <cell r="AR41">
            <v>531665.41661187692</v>
          </cell>
          <cell r="AS41">
            <v>510880.3935183523</v>
          </cell>
          <cell r="AT41">
            <v>20785.023093524658</v>
          </cell>
          <cell r="AV41">
            <v>0.41</v>
          </cell>
          <cell r="AW41">
            <v>0.32700000000000001</v>
          </cell>
          <cell r="AX41">
            <v>0.75900000000000001</v>
          </cell>
          <cell r="AZ41">
            <v>0.30299999999999999</v>
          </cell>
          <cell r="BA41">
            <v>0.33600000000000002</v>
          </cell>
          <cell r="BB41">
            <v>0.16699999999999998</v>
          </cell>
          <cell r="BD41">
            <v>117382</v>
          </cell>
          <cell r="BE41">
            <v>102139</v>
          </cell>
          <cell r="BF41">
            <v>15243</v>
          </cell>
          <cell r="BH41">
            <v>0.21011414261930533</v>
          </cell>
          <cell r="BI41">
            <v>0.19026747635469807</v>
          </cell>
          <cell r="BJ41">
            <v>0.69793042387466397</v>
          </cell>
        </row>
        <row r="42">
          <cell r="B42">
            <v>34</v>
          </cell>
          <cell r="C42">
            <v>9</v>
          </cell>
          <cell r="D42">
            <v>4</v>
          </cell>
          <cell r="E42" t="str">
            <v>Deoria</v>
          </cell>
          <cell r="F42" t="str">
            <v>Split</v>
          </cell>
          <cell r="G42">
            <v>2</v>
          </cell>
          <cell r="H42">
            <v>4440024</v>
          </cell>
          <cell r="I42">
            <v>4113897</v>
          </cell>
          <cell r="J42">
            <v>326127</v>
          </cell>
          <cell r="K42">
            <v>2156220</v>
          </cell>
          <cell r="L42">
            <v>1997843</v>
          </cell>
          <cell r="M42">
            <v>158377</v>
          </cell>
          <cell r="N42">
            <v>2730376</v>
          </cell>
          <cell r="O42">
            <v>2460256</v>
          </cell>
          <cell r="P42">
            <v>270120</v>
          </cell>
          <cell r="Q42">
            <v>24.95</v>
          </cell>
          <cell r="R42">
            <v>25.03</v>
          </cell>
          <cell r="S42">
            <v>2.2524272591935457E-2</v>
          </cell>
          <cell r="T42">
            <v>2.2589721477868308E-2</v>
          </cell>
          <cell r="U42">
            <v>2.3889145080040253E-2</v>
          </cell>
          <cell r="W42">
            <v>1275</v>
          </cell>
          <cell r="X42">
            <v>1285</v>
          </cell>
          <cell r="Y42">
            <v>1291</v>
          </cell>
          <cell r="Z42">
            <v>1291</v>
          </cell>
          <cell r="AA42">
            <v>1291</v>
          </cell>
          <cell r="AC42">
            <v>8247</v>
          </cell>
          <cell r="AD42">
            <v>8341</v>
          </cell>
          <cell r="AE42">
            <v>8415</v>
          </cell>
          <cell r="AF42">
            <v>8452</v>
          </cell>
          <cell r="AG42">
            <v>8483</v>
          </cell>
          <cell r="AI42">
            <v>2535</v>
          </cell>
          <cell r="AK42">
            <v>648411</v>
          </cell>
          <cell r="AL42">
            <v>604506</v>
          </cell>
          <cell r="AM42">
            <v>43905</v>
          </cell>
          <cell r="AN42">
            <v>314890</v>
          </cell>
          <cell r="AO42">
            <v>293568</v>
          </cell>
          <cell r="AP42">
            <v>21322</v>
          </cell>
          <cell r="AR42">
            <v>403364.71847158752</v>
          </cell>
          <cell r="AS42">
            <v>376051.87104152882</v>
          </cell>
          <cell r="AT42">
            <v>27312.847430058719</v>
          </cell>
          <cell r="AV42">
            <v>0.41</v>
          </cell>
          <cell r="AW42">
            <v>0.32700000000000001</v>
          </cell>
          <cell r="AX42">
            <v>0.75900000000000001</v>
          </cell>
          <cell r="AZ42">
            <v>0.30299999999999999</v>
          </cell>
          <cell r="BA42">
            <v>0.33600000000000002</v>
          </cell>
          <cell r="BB42">
            <v>0.16699999999999998</v>
          </cell>
          <cell r="BD42">
            <v>97642</v>
          </cell>
          <cell r="BE42">
            <v>75812</v>
          </cell>
          <cell r="BF42">
            <v>21830</v>
          </cell>
          <cell r="BH42">
            <v>0.23037266688170177</v>
          </cell>
          <cell r="BI42">
            <v>0.19185909525255887</v>
          </cell>
          <cell r="BJ42">
            <v>0.76063963039470384</v>
          </cell>
        </row>
        <row r="43">
          <cell r="B43">
            <v>35</v>
          </cell>
          <cell r="C43">
            <v>9</v>
          </cell>
          <cell r="D43">
            <v>4</v>
          </cell>
          <cell r="E43" t="str">
            <v>Gorakhpur</v>
          </cell>
          <cell r="H43">
            <v>3066002</v>
          </cell>
          <cell r="I43">
            <v>2490726</v>
          </cell>
          <cell r="J43">
            <v>575276</v>
          </cell>
          <cell r="K43">
            <v>3066002</v>
          </cell>
          <cell r="L43">
            <v>2490726</v>
          </cell>
          <cell r="M43">
            <v>575276</v>
          </cell>
          <cell r="N43">
            <v>3784720</v>
          </cell>
          <cell r="O43">
            <v>3044155</v>
          </cell>
          <cell r="P43">
            <v>740565</v>
          </cell>
          <cell r="Q43">
            <v>24.6</v>
          </cell>
          <cell r="R43">
            <v>23.44</v>
          </cell>
          <cell r="S43">
            <v>2.2237489549933986E-2</v>
          </cell>
          <cell r="T43">
            <v>2.1281797128665625E-2</v>
          </cell>
          <cell r="U43">
            <v>2.1283068941806871E-2</v>
          </cell>
          <cell r="W43">
            <v>721</v>
          </cell>
          <cell r="X43">
            <v>721</v>
          </cell>
          <cell r="Y43">
            <v>722</v>
          </cell>
          <cell r="Z43">
            <v>722</v>
          </cell>
          <cell r="AA43">
            <v>722</v>
          </cell>
          <cell r="AC43">
            <v>13607</v>
          </cell>
          <cell r="AD43">
            <v>13687</v>
          </cell>
          <cell r="AE43">
            <v>13848</v>
          </cell>
          <cell r="AF43">
            <v>13910</v>
          </cell>
          <cell r="AG43">
            <v>13970</v>
          </cell>
          <cell r="AI43">
            <v>3321</v>
          </cell>
          <cell r="AK43">
            <v>422713</v>
          </cell>
          <cell r="AL43">
            <v>340677</v>
          </cell>
          <cell r="AM43">
            <v>82036</v>
          </cell>
          <cell r="AN43">
            <v>422713</v>
          </cell>
          <cell r="AO43">
            <v>340677</v>
          </cell>
          <cell r="AP43">
            <v>82036</v>
          </cell>
          <cell r="AR43">
            <v>541482.77252145251</v>
          </cell>
          <cell r="AS43">
            <v>436397.09801754588</v>
          </cell>
          <cell r="AT43">
            <v>105085.67450390662</v>
          </cell>
          <cell r="AV43">
            <v>0.41</v>
          </cell>
          <cell r="AW43">
            <v>0.32700000000000001</v>
          </cell>
          <cell r="AX43">
            <v>0.75900000000000001</v>
          </cell>
          <cell r="AZ43">
            <v>0.30299999999999999</v>
          </cell>
          <cell r="BA43">
            <v>0.33600000000000002</v>
          </cell>
          <cell r="BB43">
            <v>0.16699999999999998</v>
          </cell>
          <cell r="BD43">
            <v>200402</v>
          </cell>
          <cell r="BE43">
            <v>97829</v>
          </cell>
          <cell r="BF43">
            <v>102573</v>
          </cell>
          <cell r="BH43">
            <v>0.3522164208593826</v>
          </cell>
          <cell r="BI43">
            <v>0.21334278118545313</v>
          </cell>
          <cell r="BJ43">
            <v>0.92892731538368034</v>
          </cell>
        </row>
        <row r="44">
          <cell r="B44">
            <v>36</v>
          </cell>
          <cell r="C44">
            <v>9</v>
          </cell>
          <cell r="D44">
            <v>4</v>
          </cell>
          <cell r="E44" t="str">
            <v>Kushinagar</v>
          </cell>
          <cell r="F44" t="str">
            <v>New</v>
          </cell>
          <cell r="G44">
            <v>1</v>
          </cell>
          <cell r="H44">
            <v>0</v>
          </cell>
          <cell r="I44">
            <v>0</v>
          </cell>
          <cell r="J44">
            <v>0</v>
          </cell>
          <cell r="K44">
            <v>2283804</v>
          </cell>
          <cell r="L44">
            <v>2116054</v>
          </cell>
          <cell r="M44">
            <v>167750</v>
          </cell>
          <cell r="N44">
            <v>2891933</v>
          </cell>
          <cell r="O44">
            <v>2759414</v>
          </cell>
          <cell r="P44">
            <v>132519</v>
          </cell>
          <cell r="Q44">
            <v>29.01</v>
          </cell>
          <cell r="R44">
            <v>28.17</v>
          </cell>
          <cell r="S44">
            <v>2.5799156281759439E-2</v>
          </cell>
          <cell r="T44">
            <v>2.5129280726861936E-2</v>
          </cell>
          <cell r="U44">
            <v>2.3889147427369695E-2</v>
          </cell>
          <cell r="W44">
            <v>0</v>
          </cell>
          <cell r="X44">
            <v>0</v>
          </cell>
          <cell r="Y44">
            <v>0</v>
          </cell>
          <cell r="Z44">
            <v>0</v>
          </cell>
          <cell r="AA44">
            <v>0</v>
          </cell>
          <cell r="AC44">
            <v>10</v>
          </cell>
          <cell r="AD44">
            <v>10</v>
          </cell>
          <cell r="AE44">
            <v>10</v>
          </cell>
          <cell r="AF44">
            <v>10</v>
          </cell>
          <cell r="AG44">
            <v>10</v>
          </cell>
          <cell r="AI44">
            <v>2910</v>
          </cell>
          <cell r="AK44">
            <v>0</v>
          </cell>
          <cell r="AL44">
            <v>0</v>
          </cell>
          <cell r="AM44">
            <v>0</v>
          </cell>
          <cell r="AN44">
            <v>333521</v>
          </cell>
          <cell r="AO44">
            <v>310938</v>
          </cell>
          <cell r="AP44">
            <v>22583</v>
          </cell>
          <cell r="AR44">
            <v>427230.4749892418</v>
          </cell>
          <cell r="AS44">
            <v>398302.32408815296</v>
          </cell>
          <cell r="AT44">
            <v>28928.150901088829</v>
          </cell>
          <cell r="AV44">
            <v>0.41</v>
          </cell>
          <cell r="AW44">
            <v>0.32700000000000001</v>
          </cell>
          <cell r="AX44">
            <v>0.75900000000000001</v>
          </cell>
          <cell r="AZ44">
            <v>0.30299999999999999</v>
          </cell>
          <cell r="BA44">
            <v>0.33600000000000002</v>
          </cell>
          <cell r="BB44">
            <v>0.16699999999999998</v>
          </cell>
          <cell r="BD44">
            <v>83965</v>
          </cell>
          <cell r="BE44">
            <v>67033</v>
          </cell>
          <cell r="BF44">
            <v>16932</v>
          </cell>
          <cell r="BH44">
            <v>0.18703731542643998</v>
          </cell>
          <cell r="BI44">
            <v>0.16016514373527976</v>
          </cell>
          <cell r="BJ44">
            <v>0.55703152883059248</v>
          </cell>
        </row>
        <row r="45">
          <cell r="B45">
            <v>37</v>
          </cell>
          <cell r="C45">
            <v>9</v>
          </cell>
          <cell r="D45">
            <v>4</v>
          </cell>
          <cell r="E45" t="str">
            <v>Maharajganj</v>
          </cell>
          <cell r="H45">
            <v>1676378</v>
          </cell>
          <cell r="I45">
            <v>1593461</v>
          </cell>
          <cell r="J45">
            <v>82917</v>
          </cell>
          <cell r="K45">
            <v>1676378</v>
          </cell>
          <cell r="L45">
            <v>1593461</v>
          </cell>
          <cell r="M45">
            <v>82917</v>
          </cell>
          <cell r="N45">
            <v>2167041</v>
          </cell>
          <cell r="O45">
            <v>2056632</v>
          </cell>
          <cell r="P45">
            <v>110409</v>
          </cell>
          <cell r="Q45">
            <v>25.56</v>
          </cell>
          <cell r="R45">
            <v>29.27</v>
          </cell>
          <cell r="S45">
            <v>2.3022370829143046E-2</v>
          </cell>
          <cell r="T45">
            <v>2.6005703223787036E-2</v>
          </cell>
          <cell r="U45">
            <v>2.6005095275626555E-2</v>
          </cell>
          <cell r="W45">
            <v>1</v>
          </cell>
          <cell r="X45">
            <v>1</v>
          </cell>
          <cell r="Y45">
            <v>1</v>
          </cell>
          <cell r="Z45">
            <v>1</v>
          </cell>
          <cell r="AA45">
            <v>1</v>
          </cell>
          <cell r="AC45">
            <v>740</v>
          </cell>
          <cell r="AD45">
            <v>774</v>
          </cell>
          <cell r="AE45">
            <v>830</v>
          </cell>
          <cell r="AF45">
            <v>870</v>
          </cell>
          <cell r="AG45">
            <v>887</v>
          </cell>
          <cell r="AI45">
            <v>2951</v>
          </cell>
          <cell r="AK45">
            <v>257021</v>
          </cell>
          <cell r="AL45">
            <v>244644</v>
          </cell>
          <cell r="AM45">
            <v>12377</v>
          </cell>
          <cell r="AN45">
            <v>257021</v>
          </cell>
          <cell r="AO45">
            <v>244644</v>
          </cell>
          <cell r="AP45">
            <v>12377</v>
          </cell>
          <cell r="AR45">
            <v>329236.2517269075</v>
          </cell>
          <cell r="AS45">
            <v>313381.68308222893</v>
          </cell>
          <cell r="AT45">
            <v>15854.568644678582</v>
          </cell>
          <cell r="AV45">
            <v>0.41</v>
          </cell>
          <cell r="AW45">
            <v>0.32700000000000001</v>
          </cell>
          <cell r="AX45">
            <v>0.75900000000000001</v>
          </cell>
          <cell r="AZ45">
            <v>0.30299999999999999</v>
          </cell>
          <cell r="BA45">
            <v>0.33600000000000002</v>
          </cell>
          <cell r="BB45">
            <v>0.16699999999999998</v>
          </cell>
          <cell r="BD45">
            <v>56555</v>
          </cell>
          <cell r="BE45">
            <v>50657</v>
          </cell>
          <cell r="BF45">
            <v>5898</v>
          </cell>
          <cell r="BH45">
            <v>0.16347658246876662</v>
          </cell>
          <cell r="BI45">
            <v>0.15383602510926436</v>
          </cell>
          <cell r="BJ45">
            <v>0.35403200903886128</v>
          </cell>
        </row>
        <row r="46">
          <cell r="B46">
            <v>38</v>
          </cell>
          <cell r="C46">
            <v>10</v>
          </cell>
          <cell r="D46">
            <v>2</v>
          </cell>
          <cell r="E46" t="str">
            <v>Jalaun</v>
          </cell>
          <cell r="H46">
            <v>1219377</v>
          </cell>
          <cell r="I46">
            <v>950180</v>
          </cell>
          <cell r="J46">
            <v>269197</v>
          </cell>
          <cell r="K46">
            <v>1219377</v>
          </cell>
          <cell r="L46">
            <v>950180</v>
          </cell>
          <cell r="M46">
            <v>269197</v>
          </cell>
          <cell r="N46">
            <v>1455859</v>
          </cell>
          <cell r="O46">
            <v>1115381</v>
          </cell>
          <cell r="P46">
            <v>340478</v>
          </cell>
          <cell r="Q46">
            <v>23.64</v>
          </cell>
          <cell r="R46">
            <v>19.39</v>
          </cell>
          <cell r="S46">
            <v>2.144714676324333E-2</v>
          </cell>
          <cell r="T46">
            <v>1.7880501763361423E-2</v>
          </cell>
          <cell r="U46">
            <v>1.7883634038733165E-2</v>
          </cell>
          <cell r="W46">
            <v>559</v>
          </cell>
          <cell r="X46">
            <v>560</v>
          </cell>
          <cell r="Y46">
            <v>561</v>
          </cell>
          <cell r="Z46">
            <v>561</v>
          </cell>
          <cell r="AA46">
            <v>561</v>
          </cell>
          <cell r="AC46">
            <v>4543</v>
          </cell>
          <cell r="AD46">
            <v>4603</v>
          </cell>
          <cell r="AE46">
            <v>4703</v>
          </cell>
          <cell r="AF46">
            <v>4818</v>
          </cell>
          <cell r="AG46">
            <v>4928</v>
          </cell>
          <cell r="AI46">
            <v>4565</v>
          </cell>
          <cell r="AK46">
            <v>188046</v>
          </cell>
          <cell r="AL46">
            <v>149281</v>
          </cell>
          <cell r="AM46">
            <v>38765</v>
          </cell>
          <cell r="AN46">
            <v>188046</v>
          </cell>
          <cell r="AO46">
            <v>149281</v>
          </cell>
          <cell r="AP46">
            <v>38765</v>
          </cell>
          <cell r="AR46">
            <v>240881.3295109662</v>
          </cell>
          <cell r="AS46">
            <v>191224.51820685656</v>
          </cell>
          <cell r="AT46">
            <v>49656.811304109659</v>
          </cell>
          <cell r="AV46">
            <v>0.41</v>
          </cell>
          <cell r="AW46">
            <v>0.32700000000000001</v>
          </cell>
          <cell r="AX46">
            <v>0.75900000000000001</v>
          </cell>
          <cell r="AZ46">
            <v>0.30299999999999999</v>
          </cell>
          <cell r="BA46">
            <v>0.33600000000000002</v>
          </cell>
          <cell r="BB46">
            <v>0.16699999999999998</v>
          </cell>
          <cell r="BD46">
            <v>40451</v>
          </cell>
          <cell r="BE46">
            <v>386</v>
          </cell>
          <cell r="BF46">
            <v>40065</v>
          </cell>
          <cell r="BH46">
            <v>0.15981528547615009</v>
          </cell>
          <cell r="BI46">
            <v>1.9210378479594917E-3</v>
          </cell>
          <cell r="BJ46">
            <v>0.76785375265489186</v>
          </cell>
        </row>
        <row r="47">
          <cell r="B47">
            <v>39</v>
          </cell>
          <cell r="C47">
            <v>10</v>
          </cell>
          <cell r="D47">
            <v>2</v>
          </cell>
          <cell r="E47" t="str">
            <v>Jhansi</v>
          </cell>
          <cell r="H47">
            <v>1429698</v>
          </cell>
          <cell r="I47">
            <v>863342</v>
          </cell>
          <cell r="J47">
            <v>566356</v>
          </cell>
          <cell r="K47">
            <v>1429698</v>
          </cell>
          <cell r="L47">
            <v>863342</v>
          </cell>
          <cell r="M47">
            <v>566356</v>
          </cell>
          <cell r="N47">
            <v>1746715</v>
          </cell>
          <cell r="O47">
            <v>1029164</v>
          </cell>
          <cell r="P47">
            <v>717551</v>
          </cell>
          <cell r="Q47">
            <v>24.66</v>
          </cell>
          <cell r="R47">
            <v>23.23</v>
          </cell>
          <cell r="S47">
            <v>2.2286703805709962E-2</v>
          </cell>
          <cell r="T47">
            <v>2.1107920312171569E-2</v>
          </cell>
          <cell r="U47">
            <v>2.0229258002185224E-2</v>
          </cell>
          <cell r="W47">
            <v>373</v>
          </cell>
          <cell r="X47">
            <v>376</v>
          </cell>
          <cell r="Y47">
            <v>382</v>
          </cell>
          <cell r="Z47">
            <v>382</v>
          </cell>
          <cell r="AA47">
            <v>382</v>
          </cell>
          <cell r="AC47">
            <v>9296</v>
          </cell>
          <cell r="AD47">
            <v>9640</v>
          </cell>
          <cell r="AE47">
            <v>10209</v>
          </cell>
          <cell r="AF47">
            <v>10524</v>
          </cell>
          <cell r="AG47">
            <v>10621</v>
          </cell>
          <cell r="AI47">
            <v>5024</v>
          </cell>
          <cell r="AK47">
            <v>227712</v>
          </cell>
          <cell r="AL47">
            <v>141501</v>
          </cell>
          <cell r="AM47">
            <v>86211</v>
          </cell>
          <cell r="AN47">
            <v>227712</v>
          </cell>
          <cell r="AO47">
            <v>141501</v>
          </cell>
          <cell r="AP47">
            <v>86211</v>
          </cell>
          <cell r="AR47">
            <v>291692.29500016558</v>
          </cell>
          <cell r="AS47">
            <v>181258.56974958908</v>
          </cell>
          <cell r="AT47">
            <v>110433.72525057649</v>
          </cell>
          <cell r="AV47">
            <v>0.41</v>
          </cell>
          <cell r="AW47">
            <v>0.32700000000000001</v>
          </cell>
          <cell r="AX47">
            <v>0.75900000000000001</v>
          </cell>
          <cell r="AZ47">
            <v>0.30299999999999999</v>
          </cell>
          <cell r="BA47">
            <v>0.33600000000000002</v>
          </cell>
          <cell r="BB47">
            <v>0.16699999999999998</v>
          </cell>
          <cell r="BD47">
            <v>88143</v>
          </cell>
          <cell r="BE47">
            <v>35953</v>
          </cell>
          <cell r="BF47">
            <v>52190</v>
          </cell>
          <cell r="BH47">
            <v>0.28757760499080914</v>
          </cell>
          <cell r="BI47">
            <v>0.1887681753897518</v>
          </cell>
          <cell r="BJ47">
            <v>0.44975682919629595</v>
          </cell>
        </row>
        <row r="48">
          <cell r="B48">
            <v>40</v>
          </cell>
          <cell r="C48">
            <v>10</v>
          </cell>
          <cell r="D48">
            <v>2</v>
          </cell>
          <cell r="E48" t="str">
            <v>Lalitpur</v>
          </cell>
          <cell r="H48">
            <v>752043</v>
          </cell>
          <cell r="I48">
            <v>646495</v>
          </cell>
          <cell r="J48">
            <v>105548</v>
          </cell>
          <cell r="K48">
            <v>752043</v>
          </cell>
          <cell r="L48">
            <v>646495</v>
          </cell>
          <cell r="M48">
            <v>105548</v>
          </cell>
          <cell r="N48">
            <v>977447</v>
          </cell>
          <cell r="O48">
            <v>835616</v>
          </cell>
          <cell r="P48">
            <v>141831</v>
          </cell>
          <cell r="Q48">
            <v>30.18</v>
          </cell>
          <cell r="R48">
            <v>29.98</v>
          </cell>
          <cell r="S48">
            <v>2.6725685165151836E-2</v>
          </cell>
          <cell r="T48">
            <v>2.6567836616395057E-2</v>
          </cell>
          <cell r="U48">
            <v>2.6561693734602487E-2</v>
          </cell>
          <cell r="W48">
            <v>279</v>
          </cell>
          <cell r="X48">
            <v>280</v>
          </cell>
          <cell r="Y48">
            <v>280</v>
          </cell>
          <cell r="Z48">
            <v>280</v>
          </cell>
          <cell r="AA48">
            <v>280</v>
          </cell>
          <cell r="AC48">
            <v>7666</v>
          </cell>
          <cell r="AD48">
            <v>7812</v>
          </cell>
          <cell r="AE48">
            <v>8111</v>
          </cell>
          <cell r="AF48">
            <v>8177</v>
          </cell>
          <cell r="AG48">
            <v>8232</v>
          </cell>
          <cell r="AI48">
            <v>5039</v>
          </cell>
          <cell r="AK48">
            <v>126353</v>
          </cell>
          <cell r="AL48">
            <v>110394</v>
          </cell>
          <cell r="AM48">
            <v>15959</v>
          </cell>
          <cell r="AN48">
            <v>126353</v>
          </cell>
          <cell r="AO48">
            <v>110394</v>
          </cell>
          <cell r="AP48">
            <v>15959</v>
          </cell>
          <cell r="AR48">
            <v>161854.43257340818</v>
          </cell>
          <cell r="AS48">
            <v>141411.42853362265</v>
          </cell>
          <cell r="AT48">
            <v>20443.00403978553</v>
          </cell>
          <cell r="AV48">
            <v>0.41</v>
          </cell>
          <cell r="AW48">
            <v>0.32700000000000001</v>
          </cell>
          <cell r="AX48">
            <v>0.75900000000000001</v>
          </cell>
          <cell r="AZ48">
            <v>0.30299999999999999</v>
          </cell>
          <cell r="BA48">
            <v>0.33600000000000002</v>
          </cell>
          <cell r="BB48">
            <v>0.16699999999999998</v>
          </cell>
          <cell r="BD48">
            <v>23170</v>
          </cell>
          <cell r="BE48">
            <v>9219</v>
          </cell>
          <cell r="BF48">
            <v>13951</v>
          </cell>
          <cell r="BH48">
            <v>0.13623654720343992</v>
          </cell>
          <cell r="BI48">
            <v>6.2042815451036369E-2</v>
          </cell>
          <cell r="BJ48">
            <v>0.64946061030732105</v>
          </cell>
        </row>
        <row r="49">
          <cell r="B49">
            <v>41</v>
          </cell>
          <cell r="C49">
            <v>11</v>
          </cell>
          <cell r="D49">
            <v>2</v>
          </cell>
          <cell r="E49" t="str">
            <v>Auraiya</v>
          </cell>
          <cell r="F49" t="str">
            <v>New</v>
          </cell>
          <cell r="G49">
            <v>1</v>
          </cell>
          <cell r="H49">
            <v>0</v>
          </cell>
          <cell r="I49">
            <v>0</v>
          </cell>
          <cell r="J49">
            <v>0</v>
          </cell>
          <cell r="K49">
            <v>994639</v>
          </cell>
          <cell r="L49">
            <v>838420</v>
          </cell>
          <cell r="M49">
            <v>156219</v>
          </cell>
          <cell r="N49">
            <v>1179496</v>
          </cell>
          <cell r="O49">
            <v>1010658</v>
          </cell>
          <cell r="P49">
            <v>168838</v>
          </cell>
          <cell r="Q49">
            <v>27.23</v>
          </cell>
          <cell r="R49">
            <v>14.7</v>
          </cell>
          <cell r="S49">
            <v>2.4374957079400073E-2</v>
          </cell>
          <cell r="T49">
            <v>1.3809465650069352E-2</v>
          </cell>
          <cell r="U49">
            <v>1.7192381674638213E-2</v>
          </cell>
          <cell r="W49">
            <v>947</v>
          </cell>
          <cell r="X49">
            <v>947</v>
          </cell>
          <cell r="Y49">
            <v>947</v>
          </cell>
          <cell r="Z49">
            <v>947</v>
          </cell>
          <cell r="AA49">
            <v>947</v>
          </cell>
          <cell r="AC49">
            <v>54938</v>
          </cell>
          <cell r="AD49">
            <v>55638</v>
          </cell>
          <cell r="AE49">
            <v>56491</v>
          </cell>
          <cell r="AF49">
            <v>57093</v>
          </cell>
          <cell r="AG49">
            <v>57692</v>
          </cell>
          <cell r="AI49">
            <v>2052</v>
          </cell>
          <cell r="AK49">
            <v>0</v>
          </cell>
          <cell r="AL49">
            <v>0</v>
          </cell>
          <cell r="AM49">
            <v>0</v>
          </cell>
          <cell r="AN49">
            <v>150072</v>
          </cell>
          <cell r="AO49">
            <v>128410</v>
          </cell>
          <cell r="AP49">
            <v>21662</v>
          </cell>
          <cell r="AR49">
            <v>192237.76566568669</v>
          </cell>
          <cell r="AS49">
            <v>164489.38835446205</v>
          </cell>
          <cell r="AT49">
            <v>27748.377311224649</v>
          </cell>
          <cell r="AV49">
            <v>0.41</v>
          </cell>
          <cell r="AW49">
            <v>0.32700000000000001</v>
          </cell>
          <cell r="AX49">
            <v>0.75900000000000001</v>
          </cell>
          <cell r="AZ49">
            <v>0.30299999999999999</v>
          </cell>
          <cell r="BA49">
            <v>0.33600000000000002</v>
          </cell>
          <cell r="BB49">
            <v>0.16699999999999998</v>
          </cell>
          <cell r="BD49">
            <v>26873</v>
          </cell>
          <cell r="BE49">
            <v>17392</v>
          </cell>
          <cell r="BF49">
            <v>9481</v>
          </cell>
          <cell r="BH49">
            <v>0.13303613956525198</v>
          </cell>
          <cell r="BI49">
            <v>0.10062452263829753</v>
          </cell>
          <cell r="BJ49">
            <v>0.3251687094844754</v>
          </cell>
        </row>
        <row r="50">
          <cell r="B50">
            <v>42</v>
          </cell>
          <cell r="C50">
            <v>11</v>
          </cell>
          <cell r="D50">
            <v>2</v>
          </cell>
          <cell r="E50" t="str">
            <v>Etawah</v>
          </cell>
          <cell r="F50" t="str">
            <v>Split</v>
          </cell>
          <cell r="G50">
            <v>2</v>
          </cell>
          <cell r="H50">
            <v>2124655</v>
          </cell>
          <cell r="I50">
            <v>1790954</v>
          </cell>
          <cell r="J50">
            <v>333701</v>
          </cell>
          <cell r="K50">
            <v>1130016</v>
          </cell>
          <cell r="L50">
            <v>952534</v>
          </cell>
          <cell r="M50">
            <v>177482</v>
          </cell>
          <cell r="N50">
            <v>1340031</v>
          </cell>
          <cell r="O50">
            <v>1030994</v>
          </cell>
          <cell r="P50">
            <v>309037</v>
          </cell>
          <cell r="Q50">
            <v>17.239999999999998</v>
          </cell>
          <cell r="R50">
            <v>21.59</v>
          </cell>
          <cell r="S50">
            <v>1.6032455448809602E-2</v>
          </cell>
          <cell r="T50">
            <v>1.9740776521756098E-2</v>
          </cell>
          <cell r="U50">
            <v>1.7192209340733511E-2</v>
          </cell>
          <cell r="W50">
            <v>421</v>
          </cell>
          <cell r="X50">
            <v>421</v>
          </cell>
          <cell r="Y50">
            <v>424</v>
          </cell>
          <cell r="Z50">
            <v>424</v>
          </cell>
          <cell r="AA50">
            <v>424</v>
          </cell>
          <cell r="AC50">
            <v>5001</v>
          </cell>
          <cell r="AD50">
            <v>5033</v>
          </cell>
          <cell r="AE50">
            <v>5142</v>
          </cell>
          <cell r="AF50">
            <v>5191</v>
          </cell>
          <cell r="AG50">
            <v>5241</v>
          </cell>
          <cell r="AI50">
            <v>2288</v>
          </cell>
          <cell r="AK50">
            <v>320570</v>
          </cell>
          <cell r="AL50">
            <v>274299</v>
          </cell>
          <cell r="AM50">
            <v>46271</v>
          </cell>
          <cell r="AN50">
            <v>170498</v>
          </cell>
          <cell r="AO50">
            <v>145889</v>
          </cell>
          <cell r="AP50">
            <v>24609</v>
          </cell>
          <cell r="AR50">
            <v>218402.86376184932</v>
          </cell>
          <cell r="AS50">
            <v>186879.46715710705</v>
          </cell>
          <cell r="AT50">
            <v>31523.396604742284</v>
          </cell>
          <cell r="AV50">
            <v>0.41</v>
          </cell>
          <cell r="AW50">
            <v>0.32700000000000001</v>
          </cell>
          <cell r="AX50">
            <v>0.75900000000000001</v>
          </cell>
          <cell r="AZ50">
            <v>0.30299999999999999</v>
          </cell>
          <cell r="BA50">
            <v>0.33600000000000002</v>
          </cell>
          <cell r="BB50">
            <v>0.16699999999999998</v>
          </cell>
          <cell r="BD50">
            <v>49005</v>
          </cell>
          <cell r="BE50">
            <v>21956</v>
          </cell>
          <cell r="BF50">
            <v>27049</v>
          </cell>
          <cell r="BH50">
            <v>0.21353755065602259</v>
          </cell>
          <cell r="BI50">
            <v>0.11181081858324121</v>
          </cell>
          <cell r="BJ50">
            <v>0.81660192610264803</v>
          </cell>
        </row>
        <row r="51">
          <cell r="B51">
            <v>43</v>
          </cell>
          <cell r="C51">
            <v>11</v>
          </cell>
          <cell r="D51">
            <v>2</v>
          </cell>
          <cell r="E51" t="str">
            <v>Farrukhabad</v>
          </cell>
          <cell r="F51" t="str">
            <v>Split</v>
          </cell>
          <cell r="G51">
            <v>2</v>
          </cell>
          <cell r="H51">
            <v>2440266</v>
          </cell>
          <cell r="I51">
            <v>1985645</v>
          </cell>
          <cell r="J51">
            <v>454621</v>
          </cell>
          <cell r="K51">
            <v>1299216</v>
          </cell>
          <cell r="L51">
            <v>1057172</v>
          </cell>
          <cell r="M51">
            <v>242044</v>
          </cell>
          <cell r="N51">
            <v>1577237</v>
          </cell>
          <cell r="O51">
            <v>1236330</v>
          </cell>
          <cell r="P51">
            <v>340907</v>
          </cell>
          <cell r="Q51">
            <v>24.46</v>
          </cell>
          <cell r="R51">
            <v>22.8</v>
          </cell>
          <cell r="S51">
            <v>2.2122573289337755E-2</v>
          </cell>
          <cell r="T51">
            <v>2.0751053164405509E-2</v>
          </cell>
          <cell r="U51">
            <v>1.9580591203779418E-2</v>
          </cell>
          <cell r="W51">
            <v>563</v>
          </cell>
          <cell r="X51">
            <v>564</v>
          </cell>
          <cell r="Y51">
            <v>570</v>
          </cell>
          <cell r="Z51">
            <v>570</v>
          </cell>
          <cell r="AA51">
            <v>570</v>
          </cell>
          <cell r="AC51">
            <v>15502</v>
          </cell>
          <cell r="AD51">
            <v>15525</v>
          </cell>
          <cell r="AE51">
            <v>15636</v>
          </cell>
          <cell r="AF51">
            <v>15672</v>
          </cell>
          <cell r="AG51">
            <v>15765</v>
          </cell>
          <cell r="AI51">
            <v>2279</v>
          </cell>
          <cell r="AK51">
            <v>369280</v>
          </cell>
          <cell r="AL51">
            <v>308915</v>
          </cell>
          <cell r="AM51">
            <v>60365</v>
          </cell>
          <cell r="AN51">
            <v>196608</v>
          </cell>
          <cell r="AO51">
            <v>164469</v>
          </cell>
          <cell r="AP51">
            <v>32139</v>
          </cell>
          <cell r="AR51">
            <v>251848.99669491532</v>
          </cell>
          <cell r="AS51">
            <v>210679.89419258639</v>
          </cell>
          <cell r="AT51">
            <v>41169.102502328911</v>
          </cell>
          <cell r="AV51">
            <v>0.41</v>
          </cell>
          <cell r="AW51">
            <v>0.32700000000000001</v>
          </cell>
          <cell r="AX51">
            <v>0.75900000000000001</v>
          </cell>
          <cell r="AZ51">
            <v>0.30299999999999999</v>
          </cell>
          <cell r="BA51">
            <v>0.33600000000000002</v>
          </cell>
          <cell r="BB51">
            <v>0.16699999999999998</v>
          </cell>
          <cell r="BD51">
            <v>56865</v>
          </cell>
          <cell r="BE51">
            <v>22751</v>
          </cell>
          <cell r="BF51">
            <v>34114</v>
          </cell>
          <cell r="BH51">
            <v>0.21488050226989985</v>
          </cell>
          <cell r="BI51">
            <v>0.10277076537872236</v>
          </cell>
          <cell r="BJ51">
            <v>0.78859394440422526</v>
          </cell>
        </row>
        <row r="52">
          <cell r="B52">
            <v>44</v>
          </cell>
          <cell r="C52">
            <v>11</v>
          </cell>
          <cell r="D52">
            <v>2</v>
          </cell>
          <cell r="E52" t="str">
            <v>Kannauj</v>
          </cell>
          <cell r="F52" t="str">
            <v>New</v>
          </cell>
          <cell r="G52">
            <v>1</v>
          </cell>
          <cell r="H52">
            <v>0</v>
          </cell>
          <cell r="I52">
            <v>0</v>
          </cell>
          <cell r="J52">
            <v>0</v>
          </cell>
          <cell r="K52">
            <v>1141050</v>
          </cell>
          <cell r="L52">
            <v>928473</v>
          </cell>
          <cell r="M52">
            <v>212577</v>
          </cell>
          <cell r="N52">
            <v>1385227</v>
          </cell>
          <cell r="O52">
            <v>1153315</v>
          </cell>
          <cell r="P52">
            <v>231912</v>
          </cell>
          <cell r="Q52">
            <v>24.94</v>
          </cell>
          <cell r="R52">
            <v>19.579999999999998</v>
          </cell>
          <cell r="S52">
            <v>2.2516088829629854E-2</v>
          </cell>
          <cell r="T52">
            <v>1.8042373725129845E-2</v>
          </cell>
          <cell r="U52">
            <v>1.9580750011246595E-2</v>
          </cell>
          <cell r="W52">
            <v>462</v>
          </cell>
          <cell r="X52">
            <v>464</v>
          </cell>
          <cell r="Y52">
            <v>470</v>
          </cell>
          <cell r="Z52">
            <v>470</v>
          </cell>
          <cell r="AA52">
            <v>470</v>
          </cell>
          <cell r="AC52">
            <v>13289</v>
          </cell>
          <cell r="AD52">
            <v>13408</v>
          </cell>
          <cell r="AE52">
            <v>13734</v>
          </cell>
          <cell r="AF52">
            <v>13942</v>
          </cell>
          <cell r="AG52">
            <v>14131</v>
          </cell>
          <cell r="AI52">
            <v>1995</v>
          </cell>
          <cell r="AK52">
            <v>0</v>
          </cell>
          <cell r="AL52">
            <v>0</v>
          </cell>
          <cell r="AM52">
            <v>0</v>
          </cell>
          <cell r="AN52">
            <v>172672</v>
          </cell>
          <cell r="AO52">
            <v>144446</v>
          </cell>
          <cell r="AP52">
            <v>28226</v>
          </cell>
          <cell r="AR52">
            <v>221187.69306083382</v>
          </cell>
          <cell r="AS52">
            <v>185031.02710262928</v>
          </cell>
          <cell r="AT52">
            <v>36156.665958204547</v>
          </cell>
          <cell r="AV52">
            <v>0.41</v>
          </cell>
          <cell r="AW52">
            <v>0.32700000000000001</v>
          </cell>
          <cell r="AX52">
            <v>0.75900000000000001</v>
          </cell>
          <cell r="AZ52">
            <v>0.30299999999999999</v>
          </cell>
          <cell r="BA52">
            <v>0.33600000000000002</v>
          </cell>
          <cell r="BB52">
            <v>0.16699999999999998</v>
          </cell>
          <cell r="BD52">
            <v>32894</v>
          </cell>
          <cell r="BE52">
            <v>18179</v>
          </cell>
          <cell r="BF52">
            <v>14715</v>
          </cell>
          <cell r="BH52">
            <v>0.14152980916853075</v>
          </cell>
          <cell r="BI52">
            <v>9.3501294177955496E-2</v>
          </cell>
          <cell r="BJ52">
            <v>0.38731479026144638</v>
          </cell>
        </row>
        <row r="53">
          <cell r="B53">
            <v>45</v>
          </cell>
          <cell r="C53">
            <v>11</v>
          </cell>
          <cell r="D53">
            <v>2</v>
          </cell>
          <cell r="E53" t="str">
            <v>Kanpur Dehat (Rural) (Akbarpur)</v>
          </cell>
          <cell r="H53">
            <v>2138317</v>
          </cell>
          <cell r="I53">
            <v>2016274</v>
          </cell>
          <cell r="J53">
            <v>122043</v>
          </cell>
          <cell r="K53">
            <v>2138317</v>
          </cell>
          <cell r="L53">
            <v>2016274</v>
          </cell>
          <cell r="M53">
            <v>122043</v>
          </cell>
          <cell r="N53">
            <v>1584037</v>
          </cell>
          <cell r="O53">
            <v>1476662</v>
          </cell>
          <cell r="P53">
            <v>107375</v>
          </cell>
          <cell r="Q53">
            <v>19.89</v>
          </cell>
          <cell r="R53">
            <v>21.55</v>
          </cell>
          <cell r="S53">
            <v>1.8305984340279968E-2</v>
          </cell>
          <cell r="T53">
            <v>1.970722469121533E-2</v>
          </cell>
          <cell r="U53">
            <v>-2.9558583006472405E-2</v>
          </cell>
          <cell r="X53">
            <v>0</v>
          </cell>
          <cell r="Y53">
            <v>0</v>
          </cell>
          <cell r="Z53">
            <v>0</v>
          </cell>
          <cell r="AA53">
            <v>0</v>
          </cell>
          <cell r="AD53">
            <v>0</v>
          </cell>
          <cell r="AE53">
            <v>0</v>
          </cell>
          <cell r="AF53">
            <v>0</v>
          </cell>
          <cell r="AG53">
            <v>0</v>
          </cell>
          <cell r="AI53">
            <v>3146</v>
          </cell>
          <cell r="AK53">
            <v>336385</v>
          </cell>
          <cell r="AL53">
            <v>319115</v>
          </cell>
          <cell r="AM53">
            <v>17270</v>
          </cell>
          <cell r="AN53">
            <v>336385</v>
          </cell>
          <cell r="AO53">
            <v>319115</v>
          </cell>
          <cell r="AP53">
            <v>17270</v>
          </cell>
          <cell r="AR53">
            <v>430899.17375294538</v>
          </cell>
          <cell r="AS53">
            <v>408776.81773019361</v>
          </cell>
          <cell r="AT53">
            <v>22122.356022751806</v>
          </cell>
          <cell r="AV53">
            <v>0.41</v>
          </cell>
          <cell r="AW53">
            <v>0.32700000000000001</v>
          </cell>
          <cell r="AX53">
            <v>0.75900000000000001</v>
          </cell>
          <cell r="AZ53">
            <v>0.30299999999999999</v>
          </cell>
          <cell r="BA53">
            <v>0.33600000000000002</v>
          </cell>
          <cell r="BB53">
            <v>0.16699999999999998</v>
          </cell>
          <cell r="BD53">
            <v>0</v>
          </cell>
          <cell r="BE53">
            <v>0</v>
          </cell>
          <cell r="BF53">
            <v>0</v>
          </cell>
          <cell r="BH53">
            <v>0</v>
          </cell>
          <cell r="BI53">
            <v>0</v>
          </cell>
          <cell r="BJ53">
            <v>0</v>
          </cell>
        </row>
        <row r="54">
          <cell r="B54">
            <v>46</v>
          </cell>
          <cell r="C54">
            <v>11</v>
          </cell>
          <cell r="D54">
            <v>2</v>
          </cell>
          <cell r="E54" t="str">
            <v>Kanpur Nagar (Urban)</v>
          </cell>
          <cell r="H54">
            <v>2418487</v>
          </cell>
          <cell r="I54">
            <v>381154</v>
          </cell>
          <cell r="J54">
            <v>2037333</v>
          </cell>
          <cell r="K54">
            <v>2418487</v>
          </cell>
          <cell r="L54">
            <v>381154</v>
          </cell>
          <cell r="M54">
            <v>2037333</v>
          </cell>
          <cell r="N54">
            <v>4137489</v>
          </cell>
          <cell r="O54">
            <v>1365277</v>
          </cell>
          <cell r="P54">
            <v>2772212</v>
          </cell>
          <cell r="Q54">
            <v>22.54</v>
          </cell>
          <cell r="R54">
            <v>27.17</v>
          </cell>
          <cell r="S54">
            <v>2.0534727045732115E-2</v>
          </cell>
          <cell r="T54">
            <v>2.4326638644651677E-2</v>
          </cell>
          <cell r="U54">
            <v>5.5162405987835506E-2</v>
          </cell>
          <cell r="W54">
            <v>9</v>
          </cell>
          <cell r="X54">
            <v>9</v>
          </cell>
          <cell r="Y54">
            <v>9</v>
          </cell>
          <cell r="Z54">
            <v>9</v>
          </cell>
          <cell r="AA54">
            <v>9</v>
          </cell>
          <cell r="AC54">
            <v>10791</v>
          </cell>
          <cell r="AD54">
            <v>10941</v>
          </cell>
          <cell r="AE54">
            <v>11216</v>
          </cell>
          <cell r="AF54">
            <v>11278</v>
          </cell>
          <cell r="AG54">
            <v>11357</v>
          </cell>
          <cell r="AI54">
            <v>3030</v>
          </cell>
          <cell r="AK54">
            <v>385756</v>
          </cell>
          <cell r="AL54">
            <v>60213</v>
          </cell>
          <cell r="AM54">
            <v>325543</v>
          </cell>
          <cell r="AN54">
            <v>385756</v>
          </cell>
          <cell r="AO54">
            <v>60213</v>
          </cell>
          <cell r="AP54">
            <v>325543</v>
          </cell>
          <cell r="AR54">
            <v>494141.95540895464</v>
          </cell>
          <cell r="AS54">
            <v>77131.06098424751</v>
          </cell>
          <cell r="AT54">
            <v>417010.8944247071</v>
          </cell>
          <cell r="AV54">
            <v>0.41</v>
          </cell>
          <cell r="AW54">
            <v>0.32700000000000001</v>
          </cell>
          <cell r="AX54">
            <v>0.75900000000000001</v>
          </cell>
          <cell r="AZ54">
            <v>0.30299999999999999</v>
          </cell>
          <cell r="BA54">
            <v>0.33600000000000002</v>
          </cell>
          <cell r="BB54">
            <v>0.16699999999999998</v>
          </cell>
          <cell r="BD54">
            <v>316744</v>
          </cell>
          <cell r="BE54">
            <v>56212</v>
          </cell>
          <cell r="BF54">
            <v>260532</v>
          </cell>
          <cell r="BH54">
            <v>0.61002672191454099</v>
          </cell>
          <cell r="BI54">
            <v>0.6935725944295642</v>
          </cell>
          <cell r="BJ54">
            <v>0.59457393189372332</v>
          </cell>
        </row>
        <row r="55">
          <cell r="B55">
            <v>47</v>
          </cell>
          <cell r="C55">
            <v>12</v>
          </cell>
          <cell r="D55">
            <v>3</v>
          </cell>
          <cell r="E55" t="str">
            <v>Hardoi</v>
          </cell>
          <cell r="H55">
            <v>2747082</v>
          </cell>
          <cell r="I55">
            <v>2424471</v>
          </cell>
          <cell r="J55">
            <v>322611</v>
          </cell>
          <cell r="K55">
            <v>2747082</v>
          </cell>
          <cell r="L55">
            <v>2424471</v>
          </cell>
          <cell r="M55">
            <v>322611</v>
          </cell>
          <cell r="N55">
            <v>3397414</v>
          </cell>
          <cell r="O55">
            <v>2990382</v>
          </cell>
          <cell r="P55">
            <v>407032</v>
          </cell>
          <cell r="Q55">
            <v>20.75</v>
          </cell>
          <cell r="R55">
            <v>23.67</v>
          </cell>
          <cell r="S55">
            <v>1.9034092656040613E-2</v>
          </cell>
          <cell r="T55">
            <v>2.1471928443140609E-2</v>
          </cell>
          <cell r="U55">
            <v>2.1474865670801035E-2</v>
          </cell>
          <cell r="W55">
            <v>1129</v>
          </cell>
          <cell r="X55">
            <v>1135</v>
          </cell>
          <cell r="Y55">
            <v>1146</v>
          </cell>
          <cell r="Z55">
            <v>1146</v>
          </cell>
          <cell r="AA55">
            <v>1146</v>
          </cell>
          <cell r="AC55">
            <v>13314</v>
          </cell>
          <cell r="AD55">
            <v>13497</v>
          </cell>
          <cell r="AE55">
            <v>13747</v>
          </cell>
          <cell r="AF55">
            <v>13849</v>
          </cell>
          <cell r="AG55">
            <v>13949</v>
          </cell>
          <cell r="AI55">
            <v>5986</v>
          </cell>
          <cell r="AK55">
            <v>433288</v>
          </cell>
          <cell r="AL55">
            <v>390217</v>
          </cell>
          <cell r="AM55">
            <v>43071</v>
          </cell>
          <cell r="AN55">
            <v>433288</v>
          </cell>
          <cell r="AO55">
            <v>390217</v>
          </cell>
          <cell r="AP55">
            <v>43071</v>
          </cell>
          <cell r="AR55">
            <v>555029.0327959517</v>
          </cell>
          <cell r="AS55">
            <v>499856.36364389939</v>
          </cell>
          <cell r="AT55">
            <v>55172.669152052295</v>
          </cell>
          <cell r="AV55">
            <v>0.41</v>
          </cell>
          <cell r="AW55">
            <v>0.32700000000000001</v>
          </cell>
          <cell r="AX55">
            <v>0.75900000000000001</v>
          </cell>
          <cell r="AZ55">
            <v>0.30299999999999999</v>
          </cell>
          <cell r="BA55">
            <v>0.33600000000000002</v>
          </cell>
          <cell r="BB55">
            <v>0.16699999999999998</v>
          </cell>
          <cell r="BD55">
            <v>69352</v>
          </cell>
          <cell r="BE55">
            <v>34669</v>
          </cell>
          <cell r="BF55">
            <v>34683</v>
          </cell>
          <cell r="BH55">
            <v>0.11891468257977234</v>
          </cell>
          <cell r="BI55">
            <v>6.6006739634272574E-2</v>
          </cell>
          <cell r="BJ55">
            <v>0.59825295595081274</v>
          </cell>
        </row>
        <row r="56">
          <cell r="B56">
            <v>48</v>
          </cell>
          <cell r="C56">
            <v>12</v>
          </cell>
          <cell r="D56">
            <v>3</v>
          </cell>
          <cell r="E56" t="str">
            <v>Lakhimpur Kheri</v>
          </cell>
          <cell r="H56">
            <v>2419234</v>
          </cell>
          <cell r="I56">
            <v>2161259</v>
          </cell>
          <cell r="J56">
            <v>257975</v>
          </cell>
          <cell r="K56">
            <v>2419234</v>
          </cell>
          <cell r="L56">
            <v>2161259</v>
          </cell>
          <cell r="M56">
            <v>257975</v>
          </cell>
          <cell r="N56">
            <v>3200137</v>
          </cell>
          <cell r="O56">
            <v>2855105</v>
          </cell>
          <cell r="P56">
            <v>345032</v>
          </cell>
          <cell r="Q56">
            <v>23.89</v>
          </cell>
          <cell r="R56">
            <v>32.28</v>
          </cell>
          <cell r="S56">
            <v>2.1653495622991015E-2</v>
          </cell>
          <cell r="T56">
            <v>2.8370047055166436E-2</v>
          </cell>
          <cell r="U56">
            <v>2.8369220053329425E-2</v>
          </cell>
          <cell r="W56">
            <v>128</v>
          </cell>
          <cell r="X56">
            <v>128</v>
          </cell>
          <cell r="Y56">
            <v>128</v>
          </cell>
          <cell r="Z56">
            <v>128</v>
          </cell>
          <cell r="AA56">
            <v>128</v>
          </cell>
          <cell r="AC56">
            <v>6641</v>
          </cell>
          <cell r="AD56">
            <v>6750</v>
          </cell>
          <cell r="AE56">
            <v>6850</v>
          </cell>
          <cell r="AF56">
            <v>6919</v>
          </cell>
          <cell r="AG56">
            <v>6935</v>
          </cell>
          <cell r="AI56">
            <v>7680</v>
          </cell>
          <cell r="AK56">
            <v>374369</v>
          </cell>
          <cell r="AL56">
            <v>336845</v>
          </cell>
          <cell r="AM56">
            <v>37524</v>
          </cell>
          <cell r="AN56">
            <v>374369</v>
          </cell>
          <cell r="AO56">
            <v>336845</v>
          </cell>
          <cell r="AP56">
            <v>37524</v>
          </cell>
          <cell r="AR56">
            <v>479555.54730061215</v>
          </cell>
          <cell r="AS56">
            <v>431488.42006275814</v>
          </cell>
          <cell r="AT56">
            <v>48067.127237854016</v>
          </cell>
          <cell r="AV56">
            <v>0.41</v>
          </cell>
          <cell r="AW56">
            <v>0.32700000000000001</v>
          </cell>
          <cell r="AX56">
            <v>0.75900000000000001</v>
          </cell>
          <cell r="AZ56">
            <v>0.30299999999999999</v>
          </cell>
          <cell r="BA56">
            <v>0.33600000000000002</v>
          </cell>
          <cell r="BB56">
            <v>0.16699999999999998</v>
          </cell>
          <cell r="BD56">
            <v>72524</v>
          </cell>
          <cell r="BE56">
            <v>40405</v>
          </cell>
          <cell r="BF56">
            <v>32119</v>
          </cell>
          <cell r="BH56">
            <v>0.14392459703879701</v>
          </cell>
          <cell r="BI56">
            <v>8.9116507530193026E-2</v>
          </cell>
          <cell r="BJ56">
            <v>0.63592520759539284</v>
          </cell>
        </row>
        <row r="57">
          <cell r="B57">
            <v>49</v>
          </cell>
          <cell r="C57">
            <v>12</v>
          </cell>
          <cell r="D57">
            <v>3</v>
          </cell>
          <cell r="E57" t="str">
            <v>Lucknow</v>
          </cell>
          <cell r="H57">
            <v>2762801</v>
          </cell>
          <cell r="I57">
            <v>1031577</v>
          </cell>
          <cell r="J57">
            <v>1731224</v>
          </cell>
          <cell r="K57">
            <v>2762801</v>
          </cell>
          <cell r="L57">
            <v>1031577</v>
          </cell>
          <cell r="M57">
            <v>1731224</v>
          </cell>
          <cell r="N57">
            <v>3681416</v>
          </cell>
          <cell r="O57">
            <v>1339177</v>
          </cell>
          <cell r="P57">
            <v>2342239</v>
          </cell>
          <cell r="Q57">
            <v>37.14</v>
          </cell>
          <cell r="R57">
            <v>33.25</v>
          </cell>
          <cell r="S57">
            <v>3.2087253640676883E-2</v>
          </cell>
          <cell r="T57">
            <v>2.9121666740875574E-2</v>
          </cell>
          <cell r="U57">
            <v>2.912121017501601E-2</v>
          </cell>
          <cell r="W57">
            <v>45</v>
          </cell>
          <cell r="X57">
            <v>47</v>
          </cell>
          <cell r="Y57">
            <v>47</v>
          </cell>
          <cell r="Z57">
            <v>47</v>
          </cell>
          <cell r="AA57">
            <v>47</v>
          </cell>
          <cell r="AC57">
            <v>12988</v>
          </cell>
          <cell r="AD57">
            <v>13098</v>
          </cell>
          <cell r="AE57">
            <v>13422</v>
          </cell>
          <cell r="AF57">
            <v>13645</v>
          </cell>
          <cell r="AG57">
            <v>13320</v>
          </cell>
          <cell r="AI57">
            <v>2528</v>
          </cell>
          <cell r="AK57">
            <v>462998</v>
          </cell>
          <cell r="AL57">
            <v>183606</v>
          </cell>
          <cell r="AM57">
            <v>279392</v>
          </cell>
          <cell r="AN57">
            <v>462998</v>
          </cell>
          <cell r="AO57">
            <v>183606</v>
          </cell>
          <cell r="AP57">
            <v>279392</v>
          </cell>
          <cell r="AR57">
            <v>593086.65858842165</v>
          </cell>
          <cell r="AS57">
            <v>235193.82165103464</v>
          </cell>
          <cell r="AT57">
            <v>357892.83693738701</v>
          </cell>
          <cell r="AV57">
            <v>0.41</v>
          </cell>
          <cell r="AW57">
            <v>0.32700000000000001</v>
          </cell>
          <cell r="AX57">
            <v>0.75900000000000001</v>
          </cell>
          <cell r="AZ57">
            <v>0.30299999999999999</v>
          </cell>
          <cell r="BA57">
            <v>0.33600000000000002</v>
          </cell>
          <cell r="BB57">
            <v>0.16699999999999998</v>
          </cell>
          <cell r="BD57">
            <v>398735</v>
          </cell>
          <cell r="BE57">
            <v>0</v>
          </cell>
          <cell r="BF57">
            <v>398735</v>
          </cell>
          <cell r="BH57">
            <v>0.63982086109798597</v>
          </cell>
          <cell r="BI57">
            <v>0</v>
          </cell>
          <cell r="BJ57">
            <v>1.0602872632238762</v>
          </cell>
        </row>
        <row r="58">
          <cell r="B58">
            <v>50</v>
          </cell>
          <cell r="C58">
            <v>12</v>
          </cell>
          <cell r="D58">
            <v>3</v>
          </cell>
          <cell r="E58" t="str">
            <v>Rae Barielly</v>
          </cell>
          <cell r="H58">
            <v>2322810</v>
          </cell>
          <cell r="I58">
            <v>2112898</v>
          </cell>
          <cell r="J58">
            <v>209912</v>
          </cell>
          <cell r="K58">
            <v>2322810</v>
          </cell>
          <cell r="L58">
            <v>2112898</v>
          </cell>
          <cell r="M58">
            <v>209912</v>
          </cell>
          <cell r="N58">
            <v>2872204</v>
          </cell>
          <cell r="O58">
            <v>2598459</v>
          </cell>
          <cell r="P58">
            <v>273745</v>
          </cell>
          <cell r="Q58">
            <v>23.57</v>
          </cell>
          <cell r="R58">
            <v>23.66</v>
          </cell>
          <cell r="S58">
            <v>2.1389301791283399E-2</v>
          </cell>
          <cell r="T58">
            <v>2.1463668484388965E-2</v>
          </cell>
          <cell r="U58">
            <v>2.1457166021236374E-2</v>
          </cell>
          <cell r="W58">
            <v>0</v>
          </cell>
          <cell r="X58">
            <v>0</v>
          </cell>
          <cell r="Y58">
            <v>0</v>
          </cell>
          <cell r="Z58">
            <v>0</v>
          </cell>
          <cell r="AA58">
            <v>0</v>
          </cell>
          <cell r="AC58">
            <v>3</v>
          </cell>
          <cell r="AD58">
            <v>3</v>
          </cell>
          <cell r="AE58">
            <v>3</v>
          </cell>
          <cell r="AF58">
            <v>3</v>
          </cell>
          <cell r="AG58">
            <v>3</v>
          </cell>
          <cell r="AI58">
            <v>4586</v>
          </cell>
          <cell r="AK58">
            <v>419983</v>
          </cell>
          <cell r="AL58">
            <v>385967</v>
          </cell>
          <cell r="AM58">
            <v>34016</v>
          </cell>
          <cell r="AN58">
            <v>419983</v>
          </cell>
          <cell r="AO58">
            <v>385967</v>
          </cell>
          <cell r="AP58">
            <v>34016</v>
          </cell>
          <cell r="AR58">
            <v>537985.72376973787</v>
          </cell>
          <cell r="AS58">
            <v>494412.24012932525</v>
          </cell>
          <cell r="AT58">
            <v>43573.483640412596</v>
          </cell>
          <cell r="AV58">
            <v>0.41</v>
          </cell>
          <cell r="AW58">
            <v>0.32700000000000001</v>
          </cell>
          <cell r="AX58">
            <v>0.75900000000000001</v>
          </cell>
          <cell r="AZ58">
            <v>0.30299999999999999</v>
          </cell>
          <cell r="BA58">
            <v>0.33600000000000002</v>
          </cell>
          <cell r="BB58">
            <v>0.16699999999999998</v>
          </cell>
          <cell r="BD58">
            <v>100613</v>
          </cell>
          <cell r="BE58">
            <v>69951</v>
          </cell>
          <cell r="BF58">
            <v>30662</v>
          </cell>
          <cell r="BH58">
            <v>0.17798177740561882</v>
          </cell>
          <cell r="BI58">
            <v>0.13464706941769594</v>
          </cell>
          <cell r="BJ58">
            <v>0.66968471831503307</v>
          </cell>
        </row>
        <row r="59">
          <cell r="B59">
            <v>51</v>
          </cell>
          <cell r="C59">
            <v>12</v>
          </cell>
          <cell r="D59">
            <v>3</v>
          </cell>
          <cell r="E59" t="str">
            <v>Sitapur</v>
          </cell>
          <cell r="H59">
            <v>2857009</v>
          </cell>
          <cell r="I59">
            <v>2513341</v>
          </cell>
          <cell r="J59">
            <v>343668</v>
          </cell>
          <cell r="K59">
            <v>2857009</v>
          </cell>
          <cell r="L59">
            <v>2513341</v>
          </cell>
          <cell r="M59">
            <v>343668</v>
          </cell>
          <cell r="N59">
            <v>3616510</v>
          </cell>
          <cell r="O59">
            <v>3184640</v>
          </cell>
          <cell r="P59">
            <v>431870</v>
          </cell>
          <cell r="Q59">
            <v>22.24</v>
          </cell>
          <cell r="R59">
            <v>26.58</v>
          </cell>
          <cell r="S59">
            <v>2.0284606078570633E-2</v>
          </cell>
          <cell r="T59">
            <v>2.3850411407047245E-2</v>
          </cell>
          <cell r="U59">
            <v>2.3853469207162137E-2</v>
          </cell>
          <cell r="W59">
            <v>1386</v>
          </cell>
          <cell r="X59">
            <v>1393</v>
          </cell>
          <cell r="Y59">
            <v>1395</v>
          </cell>
          <cell r="Z59">
            <v>1395</v>
          </cell>
          <cell r="AA59">
            <v>1395</v>
          </cell>
          <cell r="AC59">
            <v>19250</v>
          </cell>
          <cell r="AD59">
            <v>19373</v>
          </cell>
          <cell r="AE59">
            <v>19857</v>
          </cell>
          <cell r="AF59">
            <v>20283</v>
          </cell>
          <cell r="AG59">
            <v>20477</v>
          </cell>
          <cell r="AI59">
            <v>5743</v>
          </cell>
          <cell r="AK59">
            <v>459497</v>
          </cell>
          <cell r="AL59">
            <v>412951</v>
          </cell>
          <cell r="AM59">
            <v>46546</v>
          </cell>
          <cell r="AN59">
            <v>459497</v>
          </cell>
          <cell r="AO59">
            <v>412951</v>
          </cell>
          <cell r="AP59">
            <v>46546</v>
          </cell>
          <cell r="AR59">
            <v>588601.98178265127</v>
          </cell>
          <cell r="AS59">
            <v>528977.94105103542</v>
          </cell>
          <cell r="AT59">
            <v>59624.040731615845</v>
          </cell>
          <cell r="AV59">
            <v>0.41</v>
          </cell>
          <cell r="AW59">
            <v>0.32700000000000001</v>
          </cell>
          <cell r="AX59">
            <v>0.75900000000000001</v>
          </cell>
          <cell r="AZ59">
            <v>0.30299999999999999</v>
          </cell>
          <cell r="BA59">
            <v>0.33600000000000002</v>
          </cell>
          <cell r="BB59">
            <v>0.16699999999999998</v>
          </cell>
          <cell r="BD59">
            <v>73270</v>
          </cell>
          <cell r="BE59">
            <v>37578</v>
          </cell>
          <cell r="BF59">
            <v>35692</v>
          </cell>
          <cell r="BH59">
            <v>0.1184668016482876</v>
          </cell>
          <cell r="BI59">
            <v>6.760647497673275E-2</v>
          </cell>
          <cell r="BJ59">
            <v>0.56969403404946606</v>
          </cell>
        </row>
        <row r="60">
          <cell r="B60">
            <v>52</v>
          </cell>
          <cell r="C60">
            <v>12</v>
          </cell>
          <cell r="D60">
            <v>3</v>
          </cell>
          <cell r="E60" t="str">
            <v>Unnao</v>
          </cell>
          <cell r="H60">
            <v>2200397</v>
          </cell>
          <cell r="I60">
            <v>1901099</v>
          </cell>
          <cell r="J60">
            <v>299298</v>
          </cell>
          <cell r="K60">
            <v>2200397</v>
          </cell>
          <cell r="L60">
            <v>1901099</v>
          </cell>
          <cell r="M60">
            <v>299298</v>
          </cell>
          <cell r="N60">
            <v>2700426</v>
          </cell>
          <cell r="O60">
            <v>2288567</v>
          </cell>
          <cell r="P60">
            <v>411859</v>
          </cell>
          <cell r="Q60">
            <v>20.73</v>
          </cell>
          <cell r="R60">
            <v>22.72</v>
          </cell>
          <cell r="S60">
            <v>1.9017212986417897E-2</v>
          </cell>
          <cell r="T60">
            <v>2.0684535221755951E-2</v>
          </cell>
          <cell r="U60">
            <v>2.0688269717518581E-2</v>
          </cell>
          <cell r="W60">
            <v>1107</v>
          </cell>
          <cell r="X60">
            <v>1114</v>
          </cell>
          <cell r="Y60">
            <v>1124</v>
          </cell>
          <cell r="Z60">
            <v>1124</v>
          </cell>
          <cell r="AA60">
            <v>1124</v>
          </cell>
          <cell r="AC60">
            <v>8502</v>
          </cell>
          <cell r="AD60">
            <v>8604</v>
          </cell>
          <cell r="AE60">
            <v>8788</v>
          </cell>
          <cell r="AF60">
            <v>8929</v>
          </cell>
          <cell r="AG60">
            <v>9045</v>
          </cell>
          <cell r="AI60">
            <v>4558</v>
          </cell>
          <cell r="AK60">
            <v>373349</v>
          </cell>
          <cell r="AL60">
            <v>325705</v>
          </cell>
          <cell r="AM60">
            <v>47644</v>
          </cell>
          <cell r="AN60">
            <v>373349</v>
          </cell>
          <cell r="AO60">
            <v>325705</v>
          </cell>
          <cell r="AP60">
            <v>47644</v>
          </cell>
          <cell r="AR60">
            <v>478248.95765711437</v>
          </cell>
          <cell r="AS60">
            <v>417218.41160338029</v>
          </cell>
          <cell r="AT60">
            <v>61030.546053734055</v>
          </cell>
          <cell r="AV60">
            <v>0.41</v>
          </cell>
          <cell r="AW60">
            <v>0.32700000000000001</v>
          </cell>
          <cell r="AX60">
            <v>0.75900000000000001</v>
          </cell>
          <cell r="AZ60">
            <v>0.30299999999999999</v>
          </cell>
          <cell r="BA60">
            <v>0.33600000000000002</v>
          </cell>
          <cell r="BB60">
            <v>0.16699999999999998</v>
          </cell>
          <cell r="BD60">
            <v>75419</v>
          </cell>
          <cell r="BE60">
            <v>49381</v>
          </cell>
          <cell r="BF60">
            <v>26038</v>
          </cell>
          <cell r="BH60">
            <v>0.15007865522922706</v>
          </cell>
          <cell r="BI60">
            <v>0.11263895357090002</v>
          </cell>
          <cell r="BJ60">
            <v>0.40602479805152186</v>
          </cell>
        </row>
        <row r="61">
          <cell r="B61">
            <v>53</v>
          </cell>
          <cell r="C61">
            <v>13</v>
          </cell>
          <cell r="D61">
            <v>1</v>
          </cell>
          <cell r="E61" t="str">
            <v>Baghpat</v>
          </cell>
          <cell r="F61" t="str">
            <v>New</v>
          </cell>
          <cell r="G61">
            <v>1</v>
          </cell>
          <cell r="H61">
            <v>0</v>
          </cell>
          <cell r="I61">
            <v>0</v>
          </cell>
          <cell r="J61">
            <v>0</v>
          </cell>
          <cell r="K61">
            <v>963678</v>
          </cell>
          <cell r="L61">
            <v>606885</v>
          </cell>
          <cell r="M61">
            <v>356793</v>
          </cell>
          <cell r="N61">
            <v>1164388</v>
          </cell>
          <cell r="O61">
            <v>934824</v>
          </cell>
          <cell r="P61">
            <v>229564</v>
          </cell>
          <cell r="Q61">
            <v>22.39</v>
          </cell>
          <cell r="R61">
            <v>13</v>
          </cell>
          <cell r="S61">
            <v>2.040973553498282E-2</v>
          </cell>
          <cell r="T61">
            <v>1.2296754216952754E-2</v>
          </cell>
          <cell r="U61">
            <v>1.9099474515575032E-2</v>
          </cell>
          <cell r="W61">
            <v>751</v>
          </cell>
          <cell r="X61">
            <v>752</v>
          </cell>
          <cell r="Y61">
            <v>752</v>
          </cell>
          <cell r="Z61">
            <v>752</v>
          </cell>
          <cell r="AA61">
            <v>752</v>
          </cell>
          <cell r="AC61">
            <v>31287</v>
          </cell>
          <cell r="AD61">
            <v>32505</v>
          </cell>
          <cell r="AE61">
            <v>33723</v>
          </cell>
          <cell r="AF61">
            <v>34158</v>
          </cell>
          <cell r="AG61">
            <v>34319</v>
          </cell>
          <cell r="AI61">
            <v>1389</v>
          </cell>
          <cell r="AK61">
            <v>0</v>
          </cell>
          <cell r="AL61">
            <v>0</v>
          </cell>
          <cell r="AM61">
            <v>0</v>
          </cell>
          <cell r="AN61">
            <v>140108</v>
          </cell>
          <cell r="AO61">
            <v>88931</v>
          </cell>
          <cell r="AP61">
            <v>51177</v>
          </cell>
          <cell r="AR61">
            <v>179474.17820704749</v>
          </cell>
          <cell r="AS61">
            <v>113917.96429990394</v>
          </cell>
          <cell r="AT61">
            <v>65556.213907143567</v>
          </cell>
          <cell r="AV61">
            <v>0.41</v>
          </cell>
          <cell r="AW61">
            <v>0.32700000000000001</v>
          </cell>
          <cell r="AX61">
            <v>0.75900000000000001</v>
          </cell>
          <cell r="AZ61">
            <v>0.30299999999999999</v>
          </cell>
          <cell r="BA61">
            <v>0.33600000000000002</v>
          </cell>
          <cell r="BB61">
            <v>0.16699999999999998</v>
          </cell>
          <cell r="BD61">
            <v>76043</v>
          </cell>
          <cell r="BE61">
            <v>57517</v>
          </cell>
          <cell r="BF61">
            <v>18526</v>
          </cell>
          <cell r="BH61">
            <v>0.40322686629098003</v>
          </cell>
          <cell r="BI61">
            <v>0.48050310930026013</v>
          </cell>
          <cell r="BJ61">
            <v>0.26894284090734516</v>
          </cell>
        </row>
        <row r="62">
          <cell r="B62">
            <v>54</v>
          </cell>
          <cell r="C62">
            <v>13</v>
          </cell>
          <cell r="D62">
            <v>1</v>
          </cell>
          <cell r="E62" t="str">
            <v>Bulandshahr</v>
          </cell>
          <cell r="F62" t="str">
            <v>Split</v>
          </cell>
          <cell r="G62">
            <v>2</v>
          </cell>
          <cell r="H62">
            <v>2849859</v>
          </cell>
          <cell r="I62">
            <v>2257064</v>
          </cell>
          <cell r="J62">
            <v>592795</v>
          </cell>
          <cell r="K62">
            <v>2192754</v>
          </cell>
          <cell r="L62">
            <v>1465867</v>
          </cell>
          <cell r="M62">
            <v>726887</v>
          </cell>
          <cell r="N62">
            <v>2923290</v>
          </cell>
          <cell r="O62">
            <v>2249464</v>
          </cell>
          <cell r="P62">
            <v>673826</v>
          </cell>
          <cell r="Q62">
            <v>16.100000000000001</v>
          </cell>
          <cell r="R62">
            <v>22.22</v>
          </cell>
          <cell r="S62">
            <v>1.5040151938647606E-2</v>
          </cell>
          <cell r="T62">
            <v>2.026791171121145E-2</v>
          </cell>
          <cell r="U62">
            <v>2.9172561075500036E-2</v>
          </cell>
          <cell r="W62">
            <v>13</v>
          </cell>
          <cell r="X62">
            <v>14</v>
          </cell>
          <cell r="Y62">
            <v>15</v>
          </cell>
          <cell r="Z62">
            <v>15</v>
          </cell>
          <cell r="AA62">
            <v>15</v>
          </cell>
          <cell r="AC62">
            <v>19</v>
          </cell>
          <cell r="AD62">
            <v>19</v>
          </cell>
          <cell r="AE62">
            <v>19</v>
          </cell>
          <cell r="AF62">
            <v>19</v>
          </cell>
          <cell r="AG62">
            <v>19</v>
          </cell>
          <cell r="AI62">
            <v>3718</v>
          </cell>
          <cell r="AK62">
            <v>425219</v>
          </cell>
          <cell r="AL62">
            <v>345420</v>
          </cell>
          <cell r="AM62">
            <v>79799</v>
          </cell>
          <cell r="AN62">
            <v>334121</v>
          </cell>
          <cell r="AO62">
            <v>218857</v>
          </cell>
          <cell r="AP62">
            <v>115264</v>
          </cell>
          <cell r="AR62">
            <v>427999.05713247578</v>
          </cell>
          <cell r="AS62">
            <v>280349.30353627057</v>
          </cell>
          <cell r="AT62">
            <v>147649.75359620524</v>
          </cell>
          <cell r="AV62">
            <v>0.41</v>
          </cell>
          <cell r="AW62">
            <v>0.32700000000000001</v>
          </cell>
          <cell r="AX62">
            <v>0.75900000000000001</v>
          </cell>
          <cell r="AZ62">
            <v>0.30299999999999999</v>
          </cell>
          <cell r="BA62">
            <v>0.33600000000000002</v>
          </cell>
          <cell r="BB62">
            <v>0.16699999999999998</v>
          </cell>
          <cell r="BD62">
            <v>127267</v>
          </cell>
          <cell r="BE62">
            <v>57757</v>
          </cell>
          <cell r="BF62">
            <v>69510</v>
          </cell>
          <cell r="BH62">
            <v>0.28298615387148135</v>
          </cell>
          <cell r="BI62">
            <v>0.19606376479301316</v>
          </cell>
          <cell r="BJ62">
            <v>0.44802964799407219</v>
          </cell>
        </row>
        <row r="63">
          <cell r="B63">
            <v>55</v>
          </cell>
          <cell r="C63">
            <v>13</v>
          </cell>
          <cell r="D63">
            <v>1</v>
          </cell>
          <cell r="E63" t="str">
            <v>Gautam Buddha Nagar</v>
          </cell>
          <cell r="F63" t="str">
            <v>New</v>
          </cell>
          <cell r="G63">
            <v>1</v>
          </cell>
          <cell r="H63">
            <v>0</v>
          </cell>
          <cell r="I63">
            <v>0</v>
          </cell>
          <cell r="J63">
            <v>0</v>
          </cell>
          <cell r="K63">
            <v>893563</v>
          </cell>
          <cell r="L63">
            <v>597351</v>
          </cell>
          <cell r="M63">
            <v>296212</v>
          </cell>
          <cell r="N63">
            <v>1191263</v>
          </cell>
          <cell r="O63">
            <v>753051</v>
          </cell>
          <cell r="P63">
            <v>438212</v>
          </cell>
          <cell r="Q63">
            <v>37.64</v>
          </cell>
          <cell r="R63">
            <v>35.700000000000003</v>
          </cell>
          <cell r="S63">
            <v>3.2462927349978798E-2</v>
          </cell>
          <cell r="T63">
            <v>3.0998384476280005E-2</v>
          </cell>
          <cell r="U63">
            <v>2.9172676359748628E-2</v>
          </cell>
          <cell r="W63">
            <v>142</v>
          </cell>
          <cell r="X63">
            <v>148</v>
          </cell>
          <cell r="Y63">
            <v>149</v>
          </cell>
          <cell r="Z63">
            <v>149</v>
          </cell>
          <cell r="AA63">
            <v>149</v>
          </cell>
          <cell r="AC63">
            <v>13976</v>
          </cell>
          <cell r="AD63">
            <v>14212</v>
          </cell>
          <cell r="AE63">
            <v>14484</v>
          </cell>
          <cell r="AF63">
            <v>14752</v>
          </cell>
          <cell r="AG63">
            <v>15118</v>
          </cell>
          <cell r="AI63">
            <v>1269</v>
          </cell>
          <cell r="AK63">
            <v>0</v>
          </cell>
          <cell r="AL63">
            <v>0</v>
          </cell>
          <cell r="AM63">
            <v>0</v>
          </cell>
          <cell r="AN63">
            <v>136156</v>
          </cell>
          <cell r="AO63">
            <v>89185</v>
          </cell>
          <cell r="AP63">
            <v>46971</v>
          </cell>
          <cell r="AR63">
            <v>174411.78382361293</v>
          </cell>
          <cell r="AS63">
            <v>114243.33074053966</v>
          </cell>
          <cell r="AT63">
            <v>60168.453083073262</v>
          </cell>
          <cell r="AV63">
            <v>0.41</v>
          </cell>
          <cell r="AW63">
            <v>0.32700000000000001</v>
          </cell>
          <cell r="AX63">
            <v>0.75900000000000001</v>
          </cell>
          <cell r="AZ63">
            <v>0.30299999999999999</v>
          </cell>
          <cell r="BA63">
            <v>0.33600000000000002</v>
          </cell>
          <cell r="BB63">
            <v>0.16699999999999998</v>
          </cell>
          <cell r="BD63">
            <v>80666</v>
          </cell>
          <cell r="BE63">
            <v>0</v>
          </cell>
          <cell r="BF63">
            <v>80666</v>
          </cell>
          <cell r="BH63">
            <v>0.44015626739285751</v>
          </cell>
          <cell r="BI63">
            <v>0</v>
          </cell>
          <cell r="BJ63">
            <v>1.2758918639829235</v>
          </cell>
        </row>
        <row r="64">
          <cell r="B64">
            <v>56</v>
          </cell>
          <cell r="C64">
            <v>13</v>
          </cell>
          <cell r="D64">
            <v>1</v>
          </cell>
          <cell r="E64" t="str">
            <v>Ghaziabad</v>
          </cell>
          <cell r="F64" t="str">
            <v>Split</v>
          </cell>
          <cell r="G64">
            <v>2</v>
          </cell>
          <cell r="H64">
            <v>2703933</v>
          </cell>
          <cell r="I64">
            <v>1455673</v>
          </cell>
          <cell r="J64">
            <v>1248260</v>
          </cell>
          <cell r="K64">
            <v>2467475</v>
          </cell>
          <cell r="L64">
            <v>1649519</v>
          </cell>
          <cell r="M64">
            <v>817956</v>
          </cell>
          <cell r="N64">
            <v>3289540</v>
          </cell>
          <cell r="O64">
            <v>1473559</v>
          </cell>
          <cell r="P64">
            <v>1815981</v>
          </cell>
          <cell r="Q64">
            <v>40.9</v>
          </cell>
          <cell r="R64">
            <v>47.47</v>
          </cell>
          <cell r="S64">
            <v>3.488263410939596E-2</v>
          </cell>
          <cell r="T64">
            <v>3.9609807780575768E-2</v>
          </cell>
          <cell r="U64">
            <v>2.917266095740656E-2</v>
          </cell>
          <cell r="W64">
            <v>656</v>
          </cell>
          <cell r="X64">
            <v>661</v>
          </cell>
          <cell r="Y64">
            <v>666</v>
          </cell>
          <cell r="Z64">
            <v>666</v>
          </cell>
          <cell r="AA64">
            <v>666</v>
          </cell>
          <cell r="AC64">
            <v>6245</v>
          </cell>
          <cell r="AD64">
            <v>6295</v>
          </cell>
          <cell r="AE64">
            <v>6355</v>
          </cell>
          <cell r="AF64">
            <v>6393</v>
          </cell>
          <cell r="AG64">
            <v>6404</v>
          </cell>
          <cell r="AI64">
            <v>1956</v>
          </cell>
          <cell r="AK64">
            <v>421039</v>
          </cell>
          <cell r="AL64">
            <v>208898</v>
          </cell>
          <cell r="AM64">
            <v>212141</v>
          </cell>
          <cell r="AN64">
            <v>375981</v>
          </cell>
          <cell r="AO64">
            <v>246276</v>
          </cell>
          <cell r="AP64">
            <v>129705</v>
          </cell>
          <cell r="AR64">
            <v>481620.47132543416</v>
          </cell>
          <cell r="AS64">
            <v>315472.2265118254</v>
          </cell>
          <cell r="AT64">
            <v>166148.24481360876</v>
          </cell>
          <cell r="AV64">
            <v>0.41</v>
          </cell>
          <cell r="AW64">
            <v>0.32700000000000001</v>
          </cell>
          <cell r="AX64">
            <v>0.75900000000000001</v>
          </cell>
          <cell r="AZ64">
            <v>0.30299999999999999</v>
          </cell>
          <cell r="BA64">
            <v>0.33600000000000002</v>
          </cell>
          <cell r="BB64">
            <v>0.16699999999999998</v>
          </cell>
          <cell r="BD64">
            <v>363146</v>
          </cell>
          <cell r="BE64">
            <v>87694</v>
          </cell>
          <cell r="BF64">
            <v>275452</v>
          </cell>
          <cell r="BH64">
            <v>0.71757701387563022</v>
          </cell>
          <cell r="BI64">
            <v>0.26454584279498849</v>
          </cell>
          <cell r="BJ64">
            <v>1.5777651692208838</v>
          </cell>
        </row>
        <row r="65">
          <cell r="B65">
            <v>57</v>
          </cell>
          <cell r="C65">
            <v>13</v>
          </cell>
          <cell r="D65">
            <v>1</v>
          </cell>
          <cell r="E65" t="str">
            <v>Meerut</v>
          </cell>
          <cell r="F65" t="str">
            <v>Split</v>
          </cell>
          <cell r="G65">
            <v>2</v>
          </cell>
          <cell r="H65">
            <v>3447912</v>
          </cell>
          <cell r="I65">
            <v>2171355</v>
          </cell>
          <cell r="J65">
            <v>1276557</v>
          </cell>
          <cell r="K65">
            <v>2484234</v>
          </cell>
          <cell r="L65">
            <v>1564470</v>
          </cell>
          <cell r="M65">
            <v>919764</v>
          </cell>
          <cell r="N65">
            <v>3001636</v>
          </cell>
          <cell r="O65">
            <v>1544542</v>
          </cell>
          <cell r="P65">
            <v>1457094</v>
          </cell>
          <cell r="Q65">
            <v>24.91</v>
          </cell>
          <cell r="R65">
            <v>24.16</v>
          </cell>
          <cell r="S65">
            <v>2.2491534005144365E-2</v>
          </cell>
          <cell r="T65">
            <v>2.1875931890339206E-2</v>
          </cell>
          <cell r="U65">
            <v>1.9099415271484732E-2</v>
          </cell>
          <cell r="W65">
            <v>0</v>
          </cell>
          <cell r="X65">
            <v>0</v>
          </cell>
          <cell r="Y65">
            <v>0</v>
          </cell>
          <cell r="Z65">
            <v>0</v>
          </cell>
          <cell r="AA65">
            <v>0</v>
          </cell>
          <cell r="AC65">
            <v>2</v>
          </cell>
          <cell r="AD65">
            <v>2</v>
          </cell>
          <cell r="AE65">
            <v>2</v>
          </cell>
          <cell r="AF65">
            <v>2</v>
          </cell>
          <cell r="AG65">
            <v>2</v>
          </cell>
          <cell r="AI65">
            <v>2522</v>
          </cell>
          <cell r="AK65">
            <v>501289</v>
          </cell>
          <cell r="AL65">
            <v>318185</v>
          </cell>
          <cell r="AM65">
            <v>183104</v>
          </cell>
          <cell r="AN65">
            <v>361181</v>
          </cell>
          <cell r="AO65">
            <v>229254</v>
          </cell>
          <cell r="AP65">
            <v>131927</v>
          </cell>
          <cell r="AR65">
            <v>462662.11179232894</v>
          </cell>
          <cell r="AS65">
            <v>293667.55110827694</v>
          </cell>
          <cell r="AT65">
            <v>168994.56068405198</v>
          </cell>
          <cell r="AV65">
            <v>0.41</v>
          </cell>
          <cell r="AW65">
            <v>0.32700000000000001</v>
          </cell>
          <cell r="AX65">
            <v>0.75900000000000001</v>
          </cell>
          <cell r="AZ65">
            <v>0.30299999999999999</v>
          </cell>
          <cell r="BA65">
            <v>0.33600000000000002</v>
          </cell>
          <cell r="BB65">
            <v>0.16699999999999998</v>
          </cell>
          <cell r="BD65">
            <v>250995</v>
          </cell>
          <cell r="BE65">
            <v>90055</v>
          </cell>
          <cell r="BF65">
            <v>160940</v>
          </cell>
          <cell r="BH65">
            <v>0.51628953998705251</v>
          </cell>
          <cell r="BI65">
            <v>0.29183949218209543</v>
          </cell>
          <cell r="BJ65">
            <v>0.90632396250463898</v>
          </cell>
        </row>
        <row r="66">
          <cell r="B66">
            <v>58</v>
          </cell>
          <cell r="C66">
            <v>14</v>
          </cell>
          <cell r="D66">
            <v>4</v>
          </cell>
          <cell r="E66" t="str">
            <v>Mirzapur</v>
          </cell>
          <cell r="H66">
            <v>1657139</v>
          </cell>
          <cell r="I66">
            <v>1428499</v>
          </cell>
          <cell r="J66">
            <v>228640</v>
          </cell>
          <cell r="K66">
            <v>1657139</v>
          </cell>
          <cell r="L66">
            <v>1428499</v>
          </cell>
          <cell r="M66">
            <v>228640</v>
          </cell>
          <cell r="N66">
            <v>2114852</v>
          </cell>
          <cell r="O66">
            <v>1828102</v>
          </cell>
          <cell r="P66">
            <v>286750</v>
          </cell>
          <cell r="Q66">
            <v>31.4</v>
          </cell>
          <cell r="R66">
            <v>27.62</v>
          </cell>
          <cell r="S66">
            <v>2.768386149316715E-2</v>
          </cell>
          <cell r="T66">
            <v>2.4688527955109452E-2</v>
          </cell>
          <cell r="U66">
            <v>2.4689071016630315E-2</v>
          </cell>
          <cell r="W66">
            <v>522</v>
          </cell>
          <cell r="X66">
            <v>524</v>
          </cell>
          <cell r="Y66">
            <v>528</v>
          </cell>
          <cell r="Z66">
            <v>528</v>
          </cell>
          <cell r="AA66">
            <v>528</v>
          </cell>
          <cell r="AC66">
            <v>1711</v>
          </cell>
          <cell r="AD66">
            <v>1761</v>
          </cell>
          <cell r="AE66">
            <v>1827</v>
          </cell>
          <cell r="AF66">
            <v>1906</v>
          </cell>
          <cell r="AG66">
            <v>1943</v>
          </cell>
          <cell r="AI66">
            <v>4522</v>
          </cell>
          <cell r="AK66">
            <v>233908</v>
          </cell>
          <cell r="AL66">
            <v>204543</v>
          </cell>
          <cell r="AM66">
            <v>29365</v>
          </cell>
          <cell r="AN66">
            <v>233908</v>
          </cell>
          <cell r="AO66">
            <v>204543</v>
          </cell>
          <cell r="AP66">
            <v>29365</v>
          </cell>
          <cell r="AR66">
            <v>299629.1865992953</v>
          </cell>
          <cell r="AS66">
            <v>262013.49553918489</v>
          </cell>
          <cell r="AT66">
            <v>37615.69106011041</v>
          </cell>
          <cell r="AV66">
            <v>0.41</v>
          </cell>
          <cell r="AW66">
            <v>0.32700000000000001</v>
          </cell>
          <cell r="AX66">
            <v>0.75900000000000001</v>
          </cell>
          <cell r="AZ66">
            <v>0.30299999999999999</v>
          </cell>
          <cell r="BA66">
            <v>0.33600000000000002</v>
          </cell>
          <cell r="BB66">
            <v>0.16699999999999998</v>
          </cell>
          <cell r="BD66">
            <v>78459</v>
          </cell>
          <cell r="BE66">
            <v>48196</v>
          </cell>
          <cell r="BF66">
            <v>30263</v>
          </cell>
          <cell r="BH66">
            <v>0.24920161083589282</v>
          </cell>
          <cell r="BI66">
            <v>0.17505701816770766</v>
          </cell>
          <cell r="BJ66">
            <v>0.76565852955302571</v>
          </cell>
        </row>
        <row r="67">
          <cell r="B67">
            <v>59</v>
          </cell>
          <cell r="C67">
            <v>14</v>
          </cell>
          <cell r="D67">
            <v>4</v>
          </cell>
          <cell r="E67" t="str">
            <v>Sant Ravidas Nagar Bhadohi</v>
          </cell>
          <cell r="F67" t="str">
            <v>New</v>
          </cell>
          <cell r="G67">
            <v>1</v>
          </cell>
          <cell r="H67">
            <v>0</v>
          </cell>
          <cell r="I67">
            <v>0</v>
          </cell>
          <cell r="J67">
            <v>0</v>
          </cell>
          <cell r="K67">
            <v>1070364</v>
          </cell>
          <cell r="L67">
            <v>779187</v>
          </cell>
          <cell r="M67">
            <v>291177</v>
          </cell>
          <cell r="N67">
            <v>1352056</v>
          </cell>
          <cell r="O67">
            <v>1179423</v>
          </cell>
          <cell r="P67">
            <v>172633</v>
          </cell>
          <cell r="Q67">
            <v>38.159999999999997</v>
          </cell>
          <cell r="R67">
            <v>25.47</v>
          </cell>
          <cell r="S67">
            <v>3.2852327347188126E-2</v>
          </cell>
          <cell r="T67">
            <v>2.2949018069388538E-2</v>
          </cell>
          <cell r="U67">
            <v>2.3637809033460133E-2</v>
          </cell>
          <cell r="W67">
            <v>697</v>
          </cell>
          <cell r="X67">
            <v>702</v>
          </cell>
          <cell r="Y67">
            <v>706</v>
          </cell>
          <cell r="Z67">
            <v>706</v>
          </cell>
          <cell r="AA67">
            <v>706</v>
          </cell>
          <cell r="AC67">
            <v>4777</v>
          </cell>
          <cell r="AD67">
            <v>4841</v>
          </cell>
          <cell r="AE67">
            <v>4992</v>
          </cell>
          <cell r="AF67">
            <v>5060</v>
          </cell>
          <cell r="AG67">
            <v>5135</v>
          </cell>
          <cell r="AI67">
            <v>960</v>
          </cell>
          <cell r="AK67">
            <v>0</v>
          </cell>
          <cell r="AL67">
            <v>0</v>
          </cell>
          <cell r="AM67">
            <v>0</v>
          </cell>
          <cell r="AN67">
            <v>135180</v>
          </cell>
          <cell r="AO67">
            <v>98839</v>
          </cell>
          <cell r="AP67">
            <v>36341</v>
          </cell>
          <cell r="AR67">
            <v>173161.55687061895</v>
          </cell>
          <cell r="AS67">
            <v>126609.81742517464</v>
          </cell>
          <cell r="AT67">
            <v>46551.73944544432</v>
          </cell>
          <cell r="AV67">
            <v>0.41</v>
          </cell>
          <cell r="AW67">
            <v>0.32700000000000001</v>
          </cell>
          <cell r="AX67">
            <v>0.75900000000000001</v>
          </cell>
          <cell r="AZ67">
            <v>0.30299999999999999</v>
          </cell>
          <cell r="BA67">
            <v>0.33600000000000002</v>
          </cell>
          <cell r="BB67">
            <v>0.16699999999999998</v>
          </cell>
          <cell r="BD67">
            <v>42836</v>
          </cell>
          <cell r="BE67">
            <v>22993</v>
          </cell>
          <cell r="BF67">
            <v>19843</v>
          </cell>
          <cell r="BH67">
            <v>0.23542339598310361</v>
          </cell>
          <cell r="BI67">
            <v>0.17283052486549333</v>
          </cell>
          <cell r="BJ67">
            <v>0.40566133077833433</v>
          </cell>
        </row>
        <row r="68">
          <cell r="B68">
            <v>60</v>
          </cell>
          <cell r="C68">
            <v>14</v>
          </cell>
          <cell r="D68">
            <v>4</v>
          </cell>
          <cell r="E68" t="str">
            <v>Sonbhadra</v>
          </cell>
          <cell r="H68">
            <v>1075041</v>
          </cell>
          <cell r="I68">
            <v>930958</v>
          </cell>
          <cell r="J68">
            <v>144083</v>
          </cell>
          <cell r="K68">
            <v>1075041</v>
          </cell>
          <cell r="L68">
            <v>930958</v>
          </cell>
          <cell r="M68">
            <v>144083</v>
          </cell>
          <cell r="N68">
            <v>1463468</v>
          </cell>
          <cell r="O68">
            <v>1186754</v>
          </cell>
          <cell r="P68">
            <v>276714</v>
          </cell>
          <cell r="Q68">
            <v>38.18</v>
          </cell>
          <cell r="R68">
            <v>36.130000000000003</v>
          </cell>
          <cell r="S68">
            <v>3.2867277912497883E-2</v>
          </cell>
          <cell r="T68">
            <v>3.1324617645245967E-2</v>
          </cell>
          <cell r="U68">
            <v>3.132565264149223E-2</v>
          </cell>
          <cell r="W68">
            <v>597</v>
          </cell>
          <cell r="X68">
            <v>597</v>
          </cell>
          <cell r="Y68">
            <v>602</v>
          </cell>
          <cell r="Z68">
            <v>602</v>
          </cell>
          <cell r="AA68">
            <v>602</v>
          </cell>
          <cell r="AC68">
            <v>9142</v>
          </cell>
          <cell r="AD68">
            <v>9216</v>
          </cell>
          <cell r="AE68">
            <v>9698</v>
          </cell>
          <cell r="AF68">
            <v>9954</v>
          </cell>
          <cell r="AG68">
            <v>10099</v>
          </cell>
          <cell r="AI68">
            <v>6788</v>
          </cell>
          <cell r="AK68">
            <v>192584</v>
          </cell>
          <cell r="AL68">
            <v>162303</v>
          </cell>
          <cell r="AM68">
            <v>30281</v>
          </cell>
          <cell r="AN68">
            <v>192584</v>
          </cell>
          <cell r="AO68">
            <v>162303</v>
          </cell>
          <cell r="AP68">
            <v>30281</v>
          </cell>
          <cell r="AR68">
            <v>246694.37245429266</v>
          </cell>
          <cell r="AS68">
            <v>207905.31265551169</v>
          </cell>
          <cell r="AT68">
            <v>38789.059798780982</v>
          </cell>
          <cell r="AV68">
            <v>0.41</v>
          </cell>
          <cell r="AW68">
            <v>0.32700000000000001</v>
          </cell>
          <cell r="AX68">
            <v>0.75900000000000001</v>
          </cell>
          <cell r="AZ68">
            <v>0.30299999999999999</v>
          </cell>
          <cell r="BA68">
            <v>0.33600000000000002</v>
          </cell>
          <cell r="BB68">
            <v>0.16699999999999998</v>
          </cell>
          <cell r="BD68">
            <v>23798</v>
          </cell>
          <cell r="BE68">
            <v>7745</v>
          </cell>
          <cell r="BF68">
            <v>16053</v>
          </cell>
          <cell r="BH68">
            <v>9.1806495533818477E-2</v>
          </cell>
          <cell r="BI68">
            <v>3.5452594803726992E-2</v>
          </cell>
          <cell r="BJ68">
            <v>0.39385752258695533</v>
          </cell>
        </row>
        <row r="69">
          <cell r="B69">
            <v>61</v>
          </cell>
          <cell r="C69">
            <v>15</v>
          </cell>
          <cell r="D69">
            <v>1</v>
          </cell>
          <cell r="E69" t="str">
            <v>Bijnor</v>
          </cell>
          <cell r="H69">
            <v>2454521</v>
          </cell>
          <cell r="I69">
            <v>1839169</v>
          </cell>
          <cell r="J69">
            <v>615352</v>
          </cell>
          <cell r="K69">
            <v>2454521</v>
          </cell>
          <cell r="L69">
            <v>1839169</v>
          </cell>
          <cell r="M69">
            <v>615352</v>
          </cell>
          <cell r="N69">
            <v>3130586</v>
          </cell>
          <cell r="O69">
            <v>2369001</v>
          </cell>
          <cell r="P69">
            <v>761585</v>
          </cell>
          <cell r="Q69">
            <v>27.76</v>
          </cell>
          <cell r="R69">
            <v>27.16</v>
          </cell>
          <cell r="S69">
            <v>2.4800881524607021E-2</v>
          </cell>
          <cell r="T69">
            <v>2.4318583577521258E-2</v>
          </cell>
          <cell r="U69">
            <v>2.4627219070865403E-2</v>
          </cell>
          <cell r="W69">
            <v>971</v>
          </cell>
          <cell r="X69">
            <v>971</v>
          </cell>
          <cell r="Y69">
            <v>975</v>
          </cell>
          <cell r="Z69">
            <v>975</v>
          </cell>
          <cell r="AA69">
            <v>975</v>
          </cell>
          <cell r="AC69">
            <v>25546</v>
          </cell>
          <cell r="AD69">
            <v>25746</v>
          </cell>
          <cell r="AE69">
            <v>26203</v>
          </cell>
          <cell r="AF69">
            <v>26593</v>
          </cell>
          <cell r="AG69">
            <v>26788</v>
          </cell>
          <cell r="AI69">
            <v>4561</v>
          </cell>
          <cell r="AK69">
            <v>372875</v>
          </cell>
          <cell r="AL69">
            <v>286469</v>
          </cell>
          <cell r="AM69">
            <v>86406</v>
          </cell>
          <cell r="AN69">
            <v>372875</v>
          </cell>
          <cell r="AO69">
            <v>286469</v>
          </cell>
          <cell r="AP69">
            <v>86406</v>
          </cell>
          <cell r="AR69">
            <v>477641.77776395949</v>
          </cell>
          <cell r="AS69">
            <v>366958.26331683196</v>
          </cell>
          <cell r="AT69">
            <v>110683.51444712754</v>
          </cell>
          <cell r="AV69">
            <v>0.41</v>
          </cell>
          <cell r="AW69">
            <v>0.32700000000000001</v>
          </cell>
          <cell r="AX69">
            <v>0.75900000000000001</v>
          </cell>
          <cell r="AZ69">
            <v>0.30299999999999999</v>
          </cell>
          <cell r="BA69">
            <v>0.33600000000000002</v>
          </cell>
          <cell r="BB69">
            <v>0.16699999999999998</v>
          </cell>
          <cell r="BD69">
            <v>161879</v>
          </cell>
          <cell r="BE69">
            <v>93207</v>
          </cell>
          <cell r="BF69">
            <v>68672</v>
          </cell>
          <cell r="BH69">
            <v>0.32253763624540649</v>
          </cell>
          <cell r="BI69">
            <v>0.24172638101876123</v>
          </cell>
          <cell r="BJ69">
            <v>0.59045791346599108</v>
          </cell>
        </row>
        <row r="70">
          <cell r="B70">
            <v>62</v>
          </cell>
          <cell r="C70">
            <v>15</v>
          </cell>
          <cell r="D70">
            <v>1</v>
          </cell>
          <cell r="E70" t="str">
            <v>Jyotiba Phule Nagar</v>
          </cell>
          <cell r="F70" t="str">
            <v>New</v>
          </cell>
          <cell r="G70">
            <v>1</v>
          </cell>
          <cell r="H70">
            <v>0</v>
          </cell>
          <cell r="I70">
            <v>0</v>
          </cell>
          <cell r="J70">
            <v>0</v>
          </cell>
          <cell r="K70">
            <v>1177068</v>
          </cell>
          <cell r="L70">
            <v>851608</v>
          </cell>
          <cell r="M70">
            <v>325460</v>
          </cell>
          <cell r="N70">
            <v>1499193</v>
          </cell>
          <cell r="O70">
            <v>1129758</v>
          </cell>
          <cell r="P70">
            <v>369435</v>
          </cell>
          <cell r="Q70">
            <v>28.25</v>
          </cell>
          <cell r="R70">
            <v>29.72</v>
          </cell>
          <cell r="S70">
            <v>2.5193248361054188E-2</v>
          </cell>
          <cell r="T70">
            <v>2.636230638392334E-2</v>
          </cell>
          <cell r="U70">
            <v>2.4484988701083843E-2</v>
          </cell>
          <cell r="W70">
            <v>6</v>
          </cell>
          <cell r="X70">
            <v>6</v>
          </cell>
          <cell r="Y70">
            <v>9</v>
          </cell>
          <cell r="Z70">
            <v>9</v>
          </cell>
          <cell r="AA70">
            <v>9</v>
          </cell>
          <cell r="AC70">
            <v>0</v>
          </cell>
          <cell r="AD70">
            <v>175</v>
          </cell>
          <cell r="AE70">
            <v>0</v>
          </cell>
          <cell r="AF70">
            <v>0</v>
          </cell>
          <cell r="AG70">
            <v>0</v>
          </cell>
          <cell r="AI70">
            <v>2321</v>
          </cell>
          <cell r="AK70">
            <v>0</v>
          </cell>
          <cell r="AL70">
            <v>0</v>
          </cell>
          <cell r="AM70">
            <v>0</v>
          </cell>
          <cell r="AN70">
            <v>172103</v>
          </cell>
          <cell r="AO70">
            <v>128464</v>
          </cell>
          <cell r="AP70">
            <v>43639</v>
          </cell>
          <cell r="AR70">
            <v>220458.82099500025</v>
          </cell>
          <cell r="AS70">
            <v>164558.56074735313</v>
          </cell>
          <cell r="AT70">
            <v>55900.260247647144</v>
          </cell>
          <cell r="AV70">
            <v>0.41</v>
          </cell>
          <cell r="AW70">
            <v>0.32700000000000001</v>
          </cell>
          <cell r="AX70">
            <v>0.75900000000000001</v>
          </cell>
          <cell r="AZ70">
            <v>0.30299999999999999</v>
          </cell>
          <cell r="BA70">
            <v>0.33600000000000002</v>
          </cell>
          <cell r="BB70">
            <v>0.16699999999999998</v>
          </cell>
          <cell r="BD70">
            <v>38159</v>
          </cell>
          <cell r="BE70">
            <v>11529</v>
          </cell>
          <cell r="BF70">
            <v>26630</v>
          </cell>
          <cell r="BH70">
            <v>0.16472582699065666</v>
          </cell>
          <cell r="BI70">
            <v>6.6675050137284197E-2</v>
          </cell>
          <cell r="BJ70">
            <v>0.45336660697396602</v>
          </cell>
        </row>
        <row r="71">
          <cell r="B71">
            <v>63</v>
          </cell>
          <cell r="C71">
            <v>15</v>
          </cell>
          <cell r="D71">
            <v>1</v>
          </cell>
          <cell r="E71" t="str">
            <v>Moradabad</v>
          </cell>
          <cell r="F71" t="str">
            <v>Split</v>
          </cell>
          <cell r="G71">
            <v>2</v>
          </cell>
          <cell r="H71">
            <v>4121035</v>
          </cell>
          <cell r="I71">
            <v>2981566</v>
          </cell>
          <cell r="J71">
            <v>1139469</v>
          </cell>
          <cell r="K71">
            <v>2943967</v>
          </cell>
          <cell r="L71">
            <v>2129958</v>
          </cell>
          <cell r="M71">
            <v>814009</v>
          </cell>
          <cell r="N71">
            <v>3749630</v>
          </cell>
          <cell r="O71">
            <v>2586152</v>
          </cell>
          <cell r="P71">
            <v>1163478</v>
          </cell>
          <cell r="Q71">
            <v>31.89</v>
          </cell>
          <cell r="R71">
            <v>26.45</v>
          </cell>
          <cell r="S71">
            <v>2.8066450579064206E-2</v>
          </cell>
          <cell r="T71">
            <v>2.3745211448876979E-2</v>
          </cell>
          <cell r="U71">
            <v>2.4484867213547812E-2</v>
          </cell>
          <cell r="W71">
            <v>638</v>
          </cell>
          <cell r="X71">
            <v>640</v>
          </cell>
          <cell r="Y71">
            <v>641</v>
          </cell>
          <cell r="Z71">
            <v>641</v>
          </cell>
          <cell r="AA71">
            <v>641</v>
          </cell>
          <cell r="AC71">
            <v>8628</v>
          </cell>
          <cell r="AD71">
            <v>8807</v>
          </cell>
          <cell r="AE71">
            <v>8945</v>
          </cell>
          <cell r="AF71">
            <v>9006</v>
          </cell>
          <cell r="AG71">
            <v>9041</v>
          </cell>
          <cell r="AI71">
            <v>3647</v>
          </cell>
          <cell r="AK71">
            <v>602550</v>
          </cell>
          <cell r="AL71">
            <v>449767</v>
          </cell>
          <cell r="AM71">
            <v>152783</v>
          </cell>
          <cell r="AN71">
            <v>430447</v>
          </cell>
          <cell r="AO71">
            <v>321303</v>
          </cell>
          <cell r="AP71">
            <v>109144</v>
          </cell>
          <cell r="AR71">
            <v>551389.79634773871</v>
          </cell>
          <cell r="AS71">
            <v>411579.58061252022</v>
          </cell>
          <cell r="AT71">
            <v>139810.21573521849</v>
          </cell>
          <cell r="AV71">
            <v>0.41</v>
          </cell>
          <cell r="AW71">
            <v>0.32700000000000001</v>
          </cell>
          <cell r="AX71">
            <v>0.75900000000000001</v>
          </cell>
          <cell r="AZ71">
            <v>0.30299999999999999</v>
          </cell>
          <cell r="BA71">
            <v>0.33600000000000002</v>
          </cell>
          <cell r="BB71">
            <v>0.16699999999999998</v>
          </cell>
          <cell r="BD71">
            <v>176984</v>
          </cell>
          <cell r="BE71">
            <v>60869</v>
          </cell>
          <cell r="BF71">
            <v>116115</v>
          </cell>
          <cell r="BH71">
            <v>0.30546923219786748</v>
          </cell>
          <cell r="BI71">
            <v>0.1407455066244844</v>
          </cell>
          <cell r="BJ71">
            <v>0.79039031991597131</v>
          </cell>
        </row>
        <row r="72">
          <cell r="B72">
            <v>64</v>
          </cell>
          <cell r="C72">
            <v>15</v>
          </cell>
          <cell r="D72">
            <v>1</v>
          </cell>
          <cell r="E72" t="str">
            <v>Rampur</v>
          </cell>
          <cell r="H72">
            <v>1502141</v>
          </cell>
          <cell r="I72">
            <v>1109425</v>
          </cell>
          <cell r="J72">
            <v>392716</v>
          </cell>
          <cell r="K72">
            <v>1502141</v>
          </cell>
          <cell r="L72">
            <v>1109425</v>
          </cell>
          <cell r="M72">
            <v>392716</v>
          </cell>
          <cell r="N72">
            <v>1922450</v>
          </cell>
          <cell r="O72">
            <v>1442386</v>
          </cell>
          <cell r="P72">
            <v>480064</v>
          </cell>
          <cell r="Q72">
            <v>27.45</v>
          </cell>
          <cell r="R72">
            <v>27.98</v>
          </cell>
          <cell r="S72">
            <v>2.4551949395413608E-2</v>
          </cell>
          <cell r="T72">
            <v>2.4977213459784542E-2</v>
          </cell>
          <cell r="U72">
            <v>2.4977743861476887E-2</v>
          </cell>
          <cell r="W72">
            <v>0</v>
          </cell>
          <cell r="X72">
            <v>0</v>
          </cell>
          <cell r="Y72">
            <v>0</v>
          </cell>
          <cell r="Z72">
            <v>0</v>
          </cell>
          <cell r="AA72">
            <v>0</v>
          </cell>
          <cell r="AC72">
            <v>21</v>
          </cell>
          <cell r="AD72">
            <v>21</v>
          </cell>
          <cell r="AE72">
            <v>21</v>
          </cell>
          <cell r="AF72">
            <v>21</v>
          </cell>
          <cell r="AG72">
            <v>21</v>
          </cell>
          <cell r="AI72">
            <v>2367</v>
          </cell>
          <cell r="AK72">
            <v>224785</v>
          </cell>
          <cell r="AL72">
            <v>170500</v>
          </cell>
          <cell r="AM72">
            <v>54285</v>
          </cell>
          <cell r="AN72">
            <v>224785</v>
          </cell>
          <cell r="AO72">
            <v>170500</v>
          </cell>
          <cell r="AP72">
            <v>54285</v>
          </cell>
          <cell r="AR72">
            <v>287942.8951114224</v>
          </cell>
          <cell r="AS72">
            <v>218405.42570232676</v>
          </cell>
          <cell r="AT72">
            <v>69537.469409095647</v>
          </cell>
          <cell r="AV72">
            <v>0.41</v>
          </cell>
          <cell r="AW72">
            <v>0.32700000000000001</v>
          </cell>
          <cell r="AX72">
            <v>0.75900000000000001</v>
          </cell>
          <cell r="AZ72">
            <v>0.30299999999999999</v>
          </cell>
          <cell r="BA72">
            <v>0.33600000000000002</v>
          </cell>
          <cell r="BB72">
            <v>0.16699999999999998</v>
          </cell>
          <cell r="BD72">
            <v>57996</v>
          </cell>
          <cell r="BE72">
            <v>26654</v>
          </cell>
          <cell r="BF72">
            <v>31342</v>
          </cell>
          <cell r="BH72">
            <v>0.19168311849293929</v>
          </cell>
          <cell r="BI72">
            <v>0.11614249793283994</v>
          </cell>
          <cell r="BJ72">
            <v>0.42894342622982679</v>
          </cell>
        </row>
        <row r="73">
          <cell r="B73">
            <v>65</v>
          </cell>
          <cell r="C73">
            <v>16</v>
          </cell>
          <cell r="D73">
            <v>1</v>
          </cell>
          <cell r="E73" t="str">
            <v>Muzaffarnagar</v>
          </cell>
          <cell r="H73">
            <v>2842543</v>
          </cell>
          <cell r="I73">
            <v>2143313</v>
          </cell>
          <cell r="J73">
            <v>699230</v>
          </cell>
          <cell r="K73">
            <v>2842543</v>
          </cell>
          <cell r="L73">
            <v>2143313</v>
          </cell>
          <cell r="M73">
            <v>699230</v>
          </cell>
          <cell r="N73">
            <v>3541952</v>
          </cell>
          <cell r="O73">
            <v>2638123</v>
          </cell>
          <cell r="P73">
            <v>903829</v>
          </cell>
          <cell r="Q73">
            <v>26.42</v>
          </cell>
          <cell r="R73">
            <v>24.61</v>
          </cell>
          <cell r="S73">
            <v>2.372092071282661E-2</v>
          </cell>
          <cell r="T73">
            <v>2.2245693406858003E-2</v>
          </cell>
          <cell r="U73">
            <v>2.2241628923095336E-2</v>
          </cell>
          <cell r="W73">
            <v>205</v>
          </cell>
          <cell r="X73">
            <v>205</v>
          </cell>
          <cell r="Y73">
            <v>210</v>
          </cell>
          <cell r="Z73">
            <v>210</v>
          </cell>
          <cell r="AA73">
            <v>210</v>
          </cell>
          <cell r="AC73">
            <v>9444</v>
          </cell>
          <cell r="AD73">
            <v>9585</v>
          </cell>
          <cell r="AE73">
            <v>9726</v>
          </cell>
          <cell r="AF73">
            <v>9843</v>
          </cell>
          <cell r="AG73">
            <v>9965</v>
          </cell>
          <cell r="AI73">
            <v>4008</v>
          </cell>
          <cell r="AK73">
            <v>424027</v>
          </cell>
          <cell r="AL73">
            <v>324619</v>
          </cell>
          <cell r="AM73">
            <v>99408</v>
          </cell>
          <cell r="AN73">
            <v>424027</v>
          </cell>
          <cell r="AO73">
            <v>324619</v>
          </cell>
          <cell r="AP73">
            <v>99408</v>
          </cell>
          <cell r="AR73">
            <v>543165.967415135</v>
          </cell>
          <cell r="AS73">
            <v>415827.27792412677</v>
          </cell>
          <cell r="AT73">
            <v>127338.6894910082</v>
          </cell>
          <cell r="AV73">
            <v>0.41</v>
          </cell>
          <cell r="AW73">
            <v>0.32700000000000001</v>
          </cell>
          <cell r="AX73">
            <v>0.75900000000000001</v>
          </cell>
          <cell r="AZ73">
            <v>0.30299999999999999</v>
          </cell>
          <cell r="BA73">
            <v>0.33600000000000002</v>
          </cell>
          <cell r="BB73">
            <v>0.16699999999999998</v>
          </cell>
          <cell r="BD73">
            <v>221450</v>
          </cell>
          <cell r="BE73">
            <v>130889</v>
          </cell>
          <cell r="BF73">
            <v>90561</v>
          </cell>
          <cell r="BH73">
            <v>0.38800321634736418</v>
          </cell>
          <cell r="BI73">
            <v>0.29955899607652953</v>
          </cell>
          <cell r="BJ73">
            <v>0.67681975364917191</v>
          </cell>
        </row>
        <row r="74">
          <cell r="B74">
            <v>66</v>
          </cell>
          <cell r="C74">
            <v>16</v>
          </cell>
          <cell r="D74">
            <v>1</v>
          </cell>
          <cell r="E74" t="str">
            <v>Saharanpur</v>
          </cell>
          <cell r="H74">
            <v>2309029</v>
          </cell>
          <cell r="I74">
            <v>1719377</v>
          </cell>
          <cell r="J74">
            <v>589652</v>
          </cell>
          <cell r="K74">
            <v>2309029</v>
          </cell>
          <cell r="L74">
            <v>1719377</v>
          </cell>
          <cell r="M74">
            <v>589652</v>
          </cell>
          <cell r="N74">
            <v>2848152</v>
          </cell>
          <cell r="O74">
            <v>2103408</v>
          </cell>
          <cell r="P74">
            <v>744744</v>
          </cell>
          <cell r="Q74">
            <v>26.76</v>
          </cell>
          <cell r="R74">
            <v>23.35</v>
          </cell>
          <cell r="S74">
            <v>2.3995912472692504E-2</v>
          </cell>
          <cell r="T74">
            <v>2.1207311117154015E-2</v>
          </cell>
          <cell r="U74">
            <v>2.120604646314872E-2</v>
          </cell>
          <cell r="X74">
            <v>0</v>
          </cell>
          <cell r="Y74">
            <v>0</v>
          </cell>
          <cell r="Z74">
            <v>0</v>
          </cell>
          <cell r="AA74">
            <v>0</v>
          </cell>
          <cell r="AD74">
            <v>0</v>
          </cell>
          <cell r="AE74">
            <v>0</v>
          </cell>
          <cell r="AF74">
            <v>0</v>
          </cell>
          <cell r="AG74">
            <v>0</v>
          </cell>
          <cell r="AI74">
            <v>3689</v>
          </cell>
          <cell r="AK74">
            <v>367287</v>
          </cell>
          <cell r="AL74">
            <v>275735</v>
          </cell>
          <cell r="AM74">
            <v>91552</v>
          </cell>
          <cell r="AN74">
            <v>367287</v>
          </cell>
          <cell r="AO74">
            <v>275735</v>
          </cell>
          <cell r="AP74">
            <v>91552</v>
          </cell>
          <cell r="AR74">
            <v>470483.71606997354</v>
          </cell>
          <cell r="AS74">
            <v>353208.32877437578</v>
          </cell>
          <cell r="AT74">
            <v>117275.38729559777</v>
          </cell>
          <cell r="AV74">
            <v>0.41</v>
          </cell>
          <cell r="AW74">
            <v>0.32700000000000001</v>
          </cell>
          <cell r="AX74">
            <v>0.75900000000000001</v>
          </cell>
          <cell r="AZ74">
            <v>0.30299999999999999</v>
          </cell>
          <cell r="BA74">
            <v>0.33600000000000002</v>
          </cell>
          <cell r="BB74">
            <v>0.16699999999999998</v>
          </cell>
          <cell r="BD74">
            <v>191369</v>
          </cell>
          <cell r="BE74">
            <v>94914</v>
          </cell>
          <cell r="BF74">
            <v>96455</v>
          </cell>
          <cell r="BH74">
            <v>0.38709644499907664</v>
          </cell>
          <cell r="BI74">
            <v>0.25573580250499112</v>
          </cell>
          <cell r="BJ74">
            <v>0.78272654328318492</v>
          </cell>
        </row>
        <row r="75">
          <cell r="B75">
            <v>67</v>
          </cell>
          <cell r="C75">
            <v>17</v>
          </cell>
          <cell r="D75">
            <v>4</v>
          </cell>
          <cell r="E75" t="str">
            <v>Chandauli</v>
          </cell>
          <cell r="F75" t="str">
            <v>New</v>
          </cell>
          <cell r="G75">
            <v>1</v>
          </cell>
          <cell r="H75">
            <v>0</v>
          </cell>
          <cell r="I75">
            <v>0</v>
          </cell>
          <cell r="J75">
            <v>0</v>
          </cell>
          <cell r="K75">
            <v>1298141</v>
          </cell>
          <cell r="L75">
            <v>945002</v>
          </cell>
          <cell r="M75">
            <v>353139</v>
          </cell>
          <cell r="N75">
            <v>1639777</v>
          </cell>
          <cell r="O75">
            <v>1466354</v>
          </cell>
          <cell r="P75">
            <v>173423</v>
          </cell>
          <cell r="Q75">
            <v>27.33</v>
          </cell>
          <cell r="R75">
            <v>28.63</v>
          </cell>
          <cell r="S75">
            <v>2.4455442250034265E-2</v>
          </cell>
          <cell r="T75">
            <v>2.5496605067313327E-2</v>
          </cell>
          <cell r="U75">
            <v>2.3637747266854525E-2</v>
          </cell>
          <cell r="W75">
            <v>1</v>
          </cell>
          <cell r="X75">
            <v>1</v>
          </cell>
          <cell r="Y75">
            <v>1</v>
          </cell>
          <cell r="Z75">
            <v>1</v>
          </cell>
          <cell r="AA75">
            <v>1</v>
          </cell>
          <cell r="AC75">
            <v>0</v>
          </cell>
          <cell r="AD75">
            <v>0</v>
          </cell>
          <cell r="AE75">
            <v>0</v>
          </cell>
          <cell r="AF75">
            <v>0</v>
          </cell>
          <cell r="AG75">
            <v>0</v>
          </cell>
          <cell r="AI75">
            <v>2554</v>
          </cell>
          <cell r="AK75">
            <v>0</v>
          </cell>
          <cell r="AL75">
            <v>0</v>
          </cell>
          <cell r="AM75">
            <v>0</v>
          </cell>
          <cell r="AN75">
            <v>163949</v>
          </cell>
          <cell r="AO75">
            <v>119875</v>
          </cell>
          <cell r="AP75">
            <v>44074</v>
          </cell>
          <cell r="AR75">
            <v>210013.78966845028</v>
          </cell>
          <cell r="AS75">
            <v>153556.30736695847</v>
          </cell>
          <cell r="AT75">
            <v>56457.482301491786</v>
          </cell>
          <cell r="AV75">
            <v>0.41</v>
          </cell>
          <cell r="AW75">
            <v>0.32700000000000001</v>
          </cell>
          <cell r="AX75">
            <v>0.75900000000000001</v>
          </cell>
          <cell r="AZ75">
            <v>0.30299999999999999</v>
          </cell>
          <cell r="BA75">
            <v>0.33600000000000002</v>
          </cell>
          <cell r="BB75">
            <v>0.16699999999999998</v>
          </cell>
          <cell r="BD75">
            <v>28022</v>
          </cell>
          <cell r="BE75">
            <v>18573</v>
          </cell>
          <cell r="BF75">
            <v>9449</v>
          </cell>
          <cell r="BH75">
            <v>0.12698239354220275</v>
          </cell>
          <cell r="BI75">
            <v>0.11510828698016799</v>
          </cell>
          <cell r="BJ75">
            <v>0.15927827147758239</v>
          </cell>
        </row>
        <row r="76">
          <cell r="B76">
            <v>68</v>
          </cell>
          <cell r="C76">
            <v>17</v>
          </cell>
          <cell r="D76">
            <v>4</v>
          </cell>
          <cell r="E76" t="str">
            <v>Ghazipur</v>
          </cell>
          <cell r="H76">
            <v>2416617</v>
          </cell>
          <cell r="I76">
            <v>2238315</v>
          </cell>
          <cell r="J76">
            <v>178302</v>
          </cell>
          <cell r="K76">
            <v>2416617</v>
          </cell>
          <cell r="L76">
            <v>2238315</v>
          </cell>
          <cell r="M76">
            <v>178302</v>
          </cell>
          <cell r="N76">
            <v>3049337</v>
          </cell>
          <cell r="O76">
            <v>2816348</v>
          </cell>
          <cell r="P76">
            <v>232989</v>
          </cell>
          <cell r="Q76">
            <v>24.27</v>
          </cell>
          <cell r="R76">
            <v>26.18</v>
          </cell>
          <cell r="S76">
            <v>2.1966429283679201E-2</v>
          </cell>
          <cell r="T76">
            <v>2.3526407844567165E-2</v>
          </cell>
          <cell r="U76">
            <v>2.352807503969867E-2</v>
          </cell>
          <cell r="W76">
            <v>844</v>
          </cell>
          <cell r="X76">
            <v>848</v>
          </cell>
          <cell r="Y76">
            <v>857</v>
          </cell>
          <cell r="Z76">
            <v>857</v>
          </cell>
          <cell r="AA76">
            <v>857</v>
          </cell>
          <cell r="AC76">
            <v>15254</v>
          </cell>
          <cell r="AD76">
            <v>15405</v>
          </cell>
          <cell r="AE76">
            <v>15893</v>
          </cell>
          <cell r="AF76">
            <v>16403</v>
          </cell>
          <cell r="AG76">
            <v>16520</v>
          </cell>
          <cell r="AI76">
            <v>3377</v>
          </cell>
          <cell r="AK76">
            <v>341149</v>
          </cell>
          <cell r="AL76">
            <v>318075</v>
          </cell>
          <cell r="AM76">
            <v>23074</v>
          </cell>
          <cell r="AN76">
            <v>341149</v>
          </cell>
          <cell r="AO76">
            <v>318075</v>
          </cell>
          <cell r="AP76">
            <v>23074</v>
          </cell>
          <cell r="AR76">
            <v>437001.7159702233</v>
          </cell>
          <cell r="AS76">
            <v>407444.60868192132</v>
          </cell>
          <cell r="AT76">
            <v>29557.107288301981</v>
          </cell>
          <cell r="AV76">
            <v>0.41</v>
          </cell>
          <cell r="AW76">
            <v>0.32700000000000001</v>
          </cell>
          <cell r="AX76">
            <v>0.75900000000000001</v>
          </cell>
          <cell r="AZ76">
            <v>0.30299999999999999</v>
          </cell>
          <cell r="BA76">
            <v>0.33600000000000002</v>
          </cell>
          <cell r="BB76">
            <v>0.16699999999999998</v>
          </cell>
          <cell r="BD76">
            <v>108922</v>
          </cell>
          <cell r="BE76">
            <v>87767</v>
          </cell>
          <cell r="BF76">
            <v>21155</v>
          </cell>
          <cell r="BH76">
            <v>0.23720544661178103</v>
          </cell>
          <cell r="BI76">
            <v>0.20500047638641103</v>
          </cell>
          <cell r="BJ76">
            <v>0.68115083555321121</v>
          </cell>
        </row>
        <row r="77">
          <cell r="B77">
            <v>69</v>
          </cell>
          <cell r="C77">
            <v>17</v>
          </cell>
          <cell r="D77">
            <v>4</v>
          </cell>
          <cell r="E77" t="str">
            <v>Jaunpur</v>
          </cell>
          <cell r="H77">
            <v>3214636</v>
          </cell>
          <cell r="I77">
            <v>2993297</v>
          </cell>
          <cell r="J77">
            <v>221339</v>
          </cell>
          <cell r="K77">
            <v>3214636</v>
          </cell>
          <cell r="L77">
            <v>2993297</v>
          </cell>
          <cell r="M77">
            <v>221339</v>
          </cell>
          <cell r="N77">
            <v>3911305</v>
          </cell>
          <cell r="O77">
            <v>3622168</v>
          </cell>
          <cell r="P77">
            <v>289137</v>
          </cell>
          <cell r="Q77">
            <v>26.92</v>
          </cell>
          <cell r="R77">
            <v>21.67</v>
          </cell>
          <cell r="S77">
            <v>2.4125090730155119E-2</v>
          </cell>
          <cell r="T77">
            <v>1.9807850391679871E-2</v>
          </cell>
          <cell r="U77">
            <v>1.9809346460711197E-2</v>
          </cell>
          <cell r="X77">
            <v>0</v>
          </cell>
          <cell r="Y77">
            <v>0</v>
          </cell>
          <cell r="Z77">
            <v>0</v>
          </cell>
          <cell r="AA77">
            <v>0</v>
          </cell>
          <cell r="AD77">
            <v>0</v>
          </cell>
          <cell r="AE77">
            <v>0</v>
          </cell>
          <cell r="AF77">
            <v>0</v>
          </cell>
          <cell r="AG77">
            <v>0</v>
          </cell>
          <cell r="AI77">
            <v>4038</v>
          </cell>
          <cell r="AK77">
            <v>416729</v>
          </cell>
          <cell r="AL77">
            <v>387440</v>
          </cell>
          <cell r="AM77">
            <v>29289</v>
          </cell>
          <cell r="AN77">
            <v>416729</v>
          </cell>
          <cell r="AO77">
            <v>387440</v>
          </cell>
          <cell r="AP77">
            <v>29289</v>
          </cell>
          <cell r="AR77">
            <v>533817.44661293214</v>
          </cell>
          <cell r="AS77">
            <v>496299.10929096473</v>
          </cell>
          <cell r="AT77">
            <v>37518.337321967439</v>
          </cell>
          <cell r="AV77">
            <v>0.41</v>
          </cell>
          <cell r="AW77">
            <v>0.32700000000000001</v>
          </cell>
          <cell r="AX77">
            <v>0.75900000000000001</v>
          </cell>
          <cell r="AZ77">
            <v>0.30299999999999999</v>
          </cell>
          <cell r="BA77">
            <v>0.33600000000000002</v>
          </cell>
          <cell r="BB77">
            <v>0.16699999999999998</v>
          </cell>
          <cell r="BD77">
            <v>125326</v>
          </cell>
          <cell r="BE77">
            <v>93244</v>
          </cell>
          <cell r="BF77">
            <v>32082</v>
          </cell>
          <cell r="BH77">
            <v>0.2234295480609054</v>
          </cell>
          <cell r="BI77">
            <v>0.17880085532411252</v>
          </cell>
          <cell r="BJ77">
            <v>0.8137856788247767</v>
          </cell>
        </row>
        <row r="78">
          <cell r="B78">
            <v>70</v>
          </cell>
          <cell r="C78">
            <v>17</v>
          </cell>
          <cell r="D78">
            <v>4</v>
          </cell>
          <cell r="E78" t="str">
            <v>Varanasi</v>
          </cell>
          <cell r="F78" t="str">
            <v>Split</v>
          </cell>
          <cell r="G78">
            <v>2</v>
          </cell>
          <cell r="H78">
            <v>4860582</v>
          </cell>
          <cell r="I78">
            <v>3538334</v>
          </cell>
          <cell r="J78">
            <v>1322248</v>
          </cell>
          <cell r="K78">
            <v>2492077</v>
          </cell>
          <cell r="L78">
            <v>1814145</v>
          </cell>
          <cell r="M78">
            <v>677932</v>
          </cell>
          <cell r="N78">
            <v>3147927</v>
          </cell>
          <cell r="O78">
            <v>1879405</v>
          </cell>
          <cell r="P78">
            <v>1268522</v>
          </cell>
          <cell r="Q78">
            <v>30.65</v>
          </cell>
          <cell r="R78">
            <v>25.51</v>
          </cell>
          <cell r="S78">
            <v>2.7095771857297279E-2</v>
          </cell>
          <cell r="T78">
            <v>2.2981625140236606E-2</v>
          </cell>
          <cell r="U78">
            <v>2.3637811315496915E-2</v>
          </cell>
          <cell r="W78">
            <v>296</v>
          </cell>
          <cell r="X78">
            <v>300</v>
          </cell>
          <cell r="Y78">
            <v>302</v>
          </cell>
          <cell r="Z78">
            <v>302</v>
          </cell>
          <cell r="AA78">
            <v>302</v>
          </cell>
          <cell r="AC78">
            <v>6029</v>
          </cell>
          <cell r="AD78">
            <v>6070</v>
          </cell>
          <cell r="AE78">
            <v>6154</v>
          </cell>
          <cell r="AF78">
            <v>6214</v>
          </cell>
          <cell r="AG78">
            <v>6249</v>
          </cell>
          <cell r="AI78">
            <v>1578</v>
          </cell>
          <cell r="AK78">
            <v>613863</v>
          </cell>
          <cell r="AL78">
            <v>448837</v>
          </cell>
          <cell r="AM78">
            <v>165026</v>
          </cell>
          <cell r="AN78">
            <v>314734</v>
          </cell>
          <cell r="AO78">
            <v>230123</v>
          </cell>
          <cell r="AP78">
            <v>84611</v>
          </cell>
          <cell r="AR78">
            <v>403164.88711434673</v>
          </cell>
          <cell r="AS78">
            <v>294780.71424572752</v>
          </cell>
          <cell r="AT78">
            <v>108384.17286861918</v>
          </cell>
          <cell r="AV78">
            <v>0.41</v>
          </cell>
          <cell r="AW78">
            <v>0.32700000000000001</v>
          </cell>
          <cell r="AX78">
            <v>0.75900000000000001</v>
          </cell>
          <cell r="AZ78">
            <v>0.30299999999999999</v>
          </cell>
          <cell r="BA78">
            <v>0.33600000000000002</v>
          </cell>
          <cell r="BB78">
            <v>0.16699999999999998</v>
          </cell>
          <cell r="BD78">
            <v>218343</v>
          </cell>
          <cell r="BE78">
            <v>79568</v>
          </cell>
          <cell r="BF78">
            <v>138775</v>
          </cell>
          <cell r="BH78">
            <v>0.51540516235749068</v>
          </cell>
          <cell r="BI78">
            <v>0.25688075389999671</v>
          </cell>
          <cell r="BJ78">
            <v>1.2185337443085831</v>
          </cell>
        </row>
      </sheetData>
      <sheetData sheetId="11" refreshError="1"/>
      <sheetData sheetId="12" refreshError="1"/>
      <sheetData sheetId="13"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lect"/>
      <sheetName val="Basis"/>
      <sheetName val="Division"/>
      <sheetName val="Group"/>
      <sheetName val="Fore_Sum"/>
      <sheetName val="Individ"/>
      <sheetName val="2003_Sum"/>
      <sheetName val="Adjustments"/>
      <sheetName val="E_Div"/>
      <sheetName val="Utility"/>
      <sheetName val="Admin"/>
      <sheetName val="Region"/>
      <sheetName val="Sens"/>
      <sheetName val="Graph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9">
          <cell r="B9">
            <v>1</v>
          </cell>
        </row>
        <row r="92">
          <cell r="B92">
            <v>1</v>
          </cell>
          <cell r="C92">
            <v>1</v>
          </cell>
          <cell r="D92" t="str">
            <v xml:space="preserve">Agra </v>
          </cell>
          <cell r="K92">
            <v>13072987</v>
          </cell>
          <cell r="L92">
            <v>9721444</v>
          </cell>
          <cell r="M92">
            <v>3351543</v>
          </cell>
          <cell r="N92">
            <v>16431521</v>
          </cell>
          <cell r="O92">
            <v>11828633</v>
          </cell>
          <cell r="P92">
            <v>4602888</v>
          </cell>
          <cell r="R92">
            <v>2.3128762111950696E-2</v>
          </cell>
          <cell r="S92">
            <v>1.9812610326953362E-2</v>
          </cell>
          <cell r="T92">
            <v>3.2234953820124757E-2</v>
          </cell>
          <cell r="W92">
            <v>2525</v>
          </cell>
          <cell r="X92">
            <v>2552</v>
          </cell>
          <cell r="AC92">
            <v>79288</v>
          </cell>
          <cell r="AD92">
            <v>95744</v>
          </cell>
          <cell r="AI92">
            <v>22410</v>
          </cell>
          <cell r="AK92">
            <v>1961065</v>
          </cell>
          <cell r="AL92">
            <v>1491857</v>
          </cell>
          <cell r="AM92">
            <v>469208</v>
          </cell>
          <cell r="AR92">
            <v>2512065.9012019555</v>
          </cell>
          <cell r="AS92">
            <v>1911024.4174310621</v>
          </cell>
          <cell r="AT92">
            <v>601041.48377089342</v>
          </cell>
        </row>
        <row r="93">
          <cell r="B93">
            <v>2</v>
          </cell>
          <cell r="C93">
            <v>3</v>
          </cell>
          <cell r="D93" t="str">
            <v xml:space="preserve">Azamgarh </v>
          </cell>
          <cell r="K93">
            <v>6861940</v>
          </cell>
          <cell r="L93">
            <v>6168139</v>
          </cell>
          <cell r="M93">
            <v>693801</v>
          </cell>
          <cell r="N93">
            <v>8552514</v>
          </cell>
          <cell r="O93">
            <v>7622197</v>
          </cell>
          <cell r="P93">
            <v>930317</v>
          </cell>
          <cell r="R93">
            <v>2.2267815069423769E-2</v>
          </cell>
          <cell r="S93">
            <v>2.1392352231079936E-2</v>
          </cell>
          <cell r="T93">
            <v>2.9768501588691709E-2</v>
          </cell>
          <cell r="W93">
            <v>881</v>
          </cell>
          <cell r="X93">
            <v>887</v>
          </cell>
          <cell r="AC93">
            <v>31642</v>
          </cell>
          <cell r="AD93">
            <v>33319</v>
          </cell>
          <cell r="AI93">
            <v>8904</v>
          </cell>
          <cell r="AK93">
            <v>913448</v>
          </cell>
          <cell r="AL93">
            <v>831824</v>
          </cell>
          <cell r="AM93">
            <v>81624</v>
          </cell>
          <cell r="AR93">
            <v>1170099.7026213431</v>
          </cell>
          <cell r="AS93">
            <v>1065541.7878557905</v>
          </cell>
          <cell r="AT93">
            <v>104557.91476555262</v>
          </cell>
        </row>
        <row r="94">
          <cell r="B94">
            <v>3</v>
          </cell>
          <cell r="C94">
            <v>2</v>
          </cell>
          <cell r="D94" t="str">
            <v xml:space="preserve">Allahabad </v>
          </cell>
          <cell r="K94">
            <v>9031254</v>
          </cell>
          <cell r="L94">
            <v>7698775</v>
          </cell>
          <cell r="M94">
            <v>1332479</v>
          </cell>
          <cell r="N94">
            <v>11269450</v>
          </cell>
          <cell r="O94">
            <v>9582276</v>
          </cell>
          <cell r="P94">
            <v>1687174</v>
          </cell>
          <cell r="R94">
            <v>2.2387347888586762E-2</v>
          </cell>
          <cell r="S94">
            <v>2.2126633536880602E-2</v>
          </cell>
          <cell r="T94">
            <v>2.3882098989907563E-2</v>
          </cell>
          <cell r="W94">
            <v>1577</v>
          </cell>
          <cell r="X94">
            <v>1602</v>
          </cell>
          <cell r="AC94">
            <v>46930</v>
          </cell>
          <cell r="AD94">
            <v>42143</v>
          </cell>
          <cell r="AI94">
            <v>15130</v>
          </cell>
          <cell r="AK94">
            <v>1466236</v>
          </cell>
          <cell r="AL94">
            <v>1265392</v>
          </cell>
          <cell r="AM94">
            <v>200844</v>
          </cell>
          <cell r="AR94">
            <v>1878204.6789447318</v>
          </cell>
          <cell r="AS94">
            <v>1620929.4923185846</v>
          </cell>
          <cell r="AT94">
            <v>257275.1866261473</v>
          </cell>
        </row>
        <row r="95">
          <cell r="B95">
            <v>4</v>
          </cell>
          <cell r="C95">
            <v>1</v>
          </cell>
          <cell r="D95" t="str">
            <v xml:space="preserve">Bareilly </v>
          </cell>
          <cell r="K95">
            <v>8553452</v>
          </cell>
          <cell r="L95">
            <v>6543195</v>
          </cell>
          <cell r="M95">
            <v>2010257</v>
          </cell>
          <cell r="N95">
            <v>10861192</v>
          </cell>
          <cell r="O95">
            <v>8310267</v>
          </cell>
          <cell r="P95">
            <v>2550925</v>
          </cell>
          <cell r="R95">
            <v>2.4173670660821989E-2</v>
          </cell>
          <cell r="S95">
            <v>2.4194670032591015E-2</v>
          </cell>
          <cell r="T95">
            <v>2.4105292860051142E-2</v>
          </cell>
          <cell r="W95">
            <v>686</v>
          </cell>
          <cell r="X95">
            <v>688</v>
          </cell>
          <cell r="AC95">
            <v>14369</v>
          </cell>
          <cell r="AD95">
            <v>15217</v>
          </cell>
          <cell r="AI95">
            <v>17362</v>
          </cell>
          <cell r="AK95">
            <v>1283676</v>
          </cell>
          <cell r="AL95">
            <v>1004893</v>
          </cell>
          <cell r="AM95">
            <v>278783</v>
          </cell>
          <cell r="AR95">
            <v>1644350.7521634018</v>
          </cell>
          <cell r="AS95">
            <v>1287238.0261013974</v>
          </cell>
          <cell r="AT95">
            <v>357112.72606200445</v>
          </cell>
        </row>
        <row r="96">
          <cell r="B96">
            <v>5</v>
          </cell>
          <cell r="C96">
            <v>3</v>
          </cell>
          <cell r="D96" t="str">
            <v xml:space="preserve">Basti </v>
          </cell>
          <cell r="K96">
            <v>4446407</v>
          </cell>
          <cell r="L96">
            <v>4211073</v>
          </cell>
          <cell r="M96">
            <v>235334</v>
          </cell>
          <cell r="N96">
            <v>5532020</v>
          </cell>
          <cell r="O96">
            <v>5237887</v>
          </cell>
          <cell r="P96">
            <v>294133</v>
          </cell>
          <cell r="R96">
            <v>2.2086031185979405E-2</v>
          </cell>
          <cell r="S96">
            <v>2.2059867482047801E-2</v>
          </cell>
          <cell r="T96">
            <v>2.2553189273764707E-2</v>
          </cell>
          <cell r="W96">
            <v>409</v>
          </cell>
          <cell r="X96">
            <v>411</v>
          </cell>
          <cell r="AC96">
            <v>18968</v>
          </cell>
          <cell r="AD96">
            <v>20250</v>
          </cell>
          <cell r="AI96">
            <v>7228</v>
          </cell>
          <cell r="AK96">
            <v>676346</v>
          </cell>
          <cell r="AL96">
            <v>643009</v>
          </cell>
          <cell r="AM96">
            <v>33337</v>
          </cell>
          <cell r="AR96">
            <v>866379.0970795654</v>
          </cell>
          <cell r="AS96">
            <v>823675.39223124599</v>
          </cell>
          <cell r="AT96">
            <v>42703.704848319459</v>
          </cell>
        </row>
        <row r="97">
          <cell r="B97">
            <v>6</v>
          </cell>
          <cell r="C97">
            <v>4</v>
          </cell>
          <cell r="D97" t="str">
            <v xml:space="preserve">Chitrakoot Dham </v>
          </cell>
          <cell r="K97">
            <v>3328630</v>
          </cell>
          <cell r="L97">
            <v>2834564</v>
          </cell>
          <cell r="M97">
            <v>494066</v>
          </cell>
          <cell r="N97">
            <v>4052050</v>
          </cell>
          <cell r="O97">
            <v>3403287</v>
          </cell>
          <cell r="P97">
            <v>648763</v>
          </cell>
          <cell r="R97">
            <v>1.9860865680851214E-2</v>
          </cell>
          <cell r="S97">
            <v>1.8453560412345249E-2</v>
          </cell>
          <cell r="T97">
            <v>2.7614232232819003E-2</v>
          </cell>
          <cell r="W97">
            <v>1283</v>
          </cell>
          <cell r="X97">
            <v>1287</v>
          </cell>
          <cell r="AC97">
            <v>32612</v>
          </cell>
          <cell r="AD97">
            <v>34464</v>
          </cell>
          <cell r="AI97">
            <v>14790</v>
          </cell>
          <cell r="AK97">
            <v>539005</v>
          </cell>
          <cell r="AL97">
            <v>459664</v>
          </cell>
          <cell r="AM97">
            <v>79341</v>
          </cell>
          <cell r="AR97">
            <v>690449.36352306535</v>
          </cell>
          <cell r="AS97">
            <v>588815.90381251811</v>
          </cell>
          <cell r="AT97">
            <v>101633.45971054726</v>
          </cell>
        </row>
        <row r="98">
          <cell r="B98">
            <v>7</v>
          </cell>
          <cell r="C98">
            <v>2</v>
          </cell>
          <cell r="D98" t="str">
            <v xml:space="preserve">Devi Patan </v>
          </cell>
          <cell r="K98">
            <v>6336825</v>
          </cell>
          <cell r="L98">
            <v>5855193</v>
          </cell>
          <cell r="M98">
            <v>481632</v>
          </cell>
          <cell r="N98">
            <v>8009988</v>
          </cell>
          <cell r="O98">
            <v>7407156</v>
          </cell>
          <cell r="P98">
            <v>602832</v>
          </cell>
          <cell r="R98">
            <v>2.3707806678628041E-2</v>
          </cell>
          <cell r="S98">
            <v>2.3790340468880622E-2</v>
          </cell>
          <cell r="T98">
            <v>2.2699624226915516E-2</v>
          </cell>
          <cell r="W98">
            <v>1589</v>
          </cell>
          <cell r="X98">
            <v>1621</v>
          </cell>
          <cell r="AC98">
            <v>10727</v>
          </cell>
          <cell r="AD98">
            <v>11178</v>
          </cell>
          <cell r="AI98">
            <v>14229</v>
          </cell>
          <cell r="AK98">
            <v>1009008</v>
          </cell>
          <cell r="AL98">
            <v>942268</v>
          </cell>
          <cell r="AM98">
            <v>66740</v>
          </cell>
          <cell r="AR98">
            <v>1292509.2186337439</v>
          </cell>
          <cell r="AS98">
            <v>1207017.2649013493</v>
          </cell>
          <cell r="AT98">
            <v>85491.953732394642</v>
          </cell>
        </row>
        <row r="99">
          <cell r="B99">
            <v>8</v>
          </cell>
          <cell r="C99">
            <v>2</v>
          </cell>
          <cell r="D99" t="str">
            <v xml:space="preserve">Faizabad </v>
          </cell>
          <cell r="K99">
            <v>7960590</v>
          </cell>
          <cell r="L99">
            <v>7274321</v>
          </cell>
          <cell r="M99">
            <v>686269</v>
          </cell>
          <cell r="N99">
            <v>9977607</v>
          </cell>
          <cell r="O99">
            <v>9115521</v>
          </cell>
          <cell r="P99">
            <v>862086</v>
          </cell>
          <cell r="R99">
            <v>2.2840966000976515E-2</v>
          </cell>
          <cell r="S99">
            <v>2.2819274367883224E-2</v>
          </cell>
          <cell r="T99">
            <v>2.3070639036858021E-2</v>
          </cell>
          <cell r="W99">
            <v>1261</v>
          </cell>
          <cell r="X99">
            <v>1283</v>
          </cell>
          <cell r="AC99">
            <v>20688</v>
          </cell>
          <cell r="AD99">
            <v>22035</v>
          </cell>
          <cell r="AI99">
            <v>13397</v>
          </cell>
          <cell r="AK99">
            <v>1318407</v>
          </cell>
          <cell r="AL99">
            <v>1218567</v>
          </cell>
          <cell r="AM99">
            <v>99840</v>
          </cell>
          <cell r="AR99">
            <v>1688840.1295245015</v>
          </cell>
          <cell r="AS99">
            <v>1560948.0608903649</v>
          </cell>
          <cell r="AT99">
            <v>127892.06863413667</v>
          </cell>
        </row>
        <row r="100">
          <cell r="B100">
            <v>9</v>
          </cell>
          <cell r="C100">
            <v>3</v>
          </cell>
          <cell r="D100" t="str">
            <v xml:space="preserve">Gorakhpur </v>
          </cell>
          <cell r="K100">
            <v>9182404</v>
          </cell>
          <cell r="L100">
            <v>8198084</v>
          </cell>
          <cell r="M100">
            <v>984320</v>
          </cell>
          <cell r="N100">
            <v>11574070</v>
          </cell>
          <cell r="O100">
            <v>10320457</v>
          </cell>
          <cell r="P100">
            <v>1253613</v>
          </cell>
          <cell r="R100">
            <v>2.341781072246385E-2</v>
          </cell>
          <cell r="S100">
            <v>2.328982665592827E-2</v>
          </cell>
          <cell r="T100">
            <v>2.4478191364251778E-2</v>
          </cell>
          <cell r="W100">
            <v>1997</v>
          </cell>
          <cell r="X100">
            <v>2014</v>
          </cell>
          <cell r="AC100">
            <v>22604</v>
          </cell>
          <cell r="AD100">
            <v>23350</v>
          </cell>
          <cell r="AI100">
            <v>11717</v>
          </cell>
          <cell r="AK100">
            <v>1328145</v>
          </cell>
          <cell r="AL100">
            <v>1189827</v>
          </cell>
          <cell r="AM100">
            <v>138318</v>
          </cell>
          <cell r="AR100">
            <v>1701314.2177091895</v>
          </cell>
          <cell r="AS100">
            <v>1524132.9762294567</v>
          </cell>
          <cell r="AT100">
            <v>177181.24147973274</v>
          </cell>
        </row>
        <row r="101">
          <cell r="B101">
            <v>10</v>
          </cell>
          <cell r="C101">
            <v>4</v>
          </cell>
          <cell r="D101" t="str">
            <v xml:space="preserve">Jhansi </v>
          </cell>
          <cell r="K101">
            <v>3401118</v>
          </cell>
          <cell r="L101">
            <v>2460017</v>
          </cell>
          <cell r="M101">
            <v>941101</v>
          </cell>
          <cell r="N101">
            <v>4180021</v>
          </cell>
          <cell r="O101">
            <v>2980161</v>
          </cell>
          <cell r="P101">
            <v>1199860</v>
          </cell>
          <cell r="R101">
            <v>2.0835293061550741E-2</v>
          </cell>
          <cell r="S101">
            <v>1.9366041922997956E-2</v>
          </cell>
          <cell r="T101">
            <v>2.4588398583732074E-2</v>
          </cell>
          <cell r="W101">
            <v>1211</v>
          </cell>
          <cell r="X101">
            <v>1223</v>
          </cell>
          <cell r="AC101">
            <v>21505</v>
          </cell>
          <cell r="AD101">
            <v>23781</v>
          </cell>
          <cell r="AI101">
            <v>14628</v>
          </cell>
          <cell r="AK101">
            <v>542111</v>
          </cell>
          <cell r="AL101">
            <v>401176</v>
          </cell>
          <cell r="AM101">
            <v>140935</v>
          </cell>
          <cell r="AR101">
            <v>694428.05708453991</v>
          </cell>
          <cell r="AS101">
            <v>513894.51649006829</v>
          </cell>
          <cell r="AT101">
            <v>180533.54059447168</v>
          </cell>
        </row>
        <row r="102">
          <cell r="B102">
            <v>11</v>
          </cell>
          <cell r="C102">
            <v>2</v>
          </cell>
          <cell r="D102" t="str">
            <v xml:space="preserve">Kanpur </v>
          </cell>
          <cell r="K102">
            <v>9121725</v>
          </cell>
          <cell r="L102">
            <v>6174027</v>
          </cell>
          <cell r="M102">
            <v>2947698</v>
          </cell>
          <cell r="N102">
            <v>11203517</v>
          </cell>
          <cell r="O102">
            <v>7273236</v>
          </cell>
          <cell r="P102">
            <v>3930281</v>
          </cell>
          <cell r="R102">
            <v>2.0769629594222128E-2</v>
          </cell>
          <cell r="S102">
            <v>1.6519971302385139E-2</v>
          </cell>
          <cell r="T102">
            <v>2.9186454128955708E-2</v>
          </cell>
          <cell r="W102">
            <v>2402</v>
          </cell>
          <cell r="X102">
            <v>2420</v>
          </cell>
          <cell r="AC102">
            <v>99521</v>
          </cell>
          <cell r="AD102">
            <v>104186</v>
          </cell>
          <cell r="AI102">
            <v>14790</v>
          </cell>
          <cell r="AK102">
            <v>1411991</v>
          </cell>
          <cell r="AL102">
            <v>962542</v>
          </cell>
          <cell r="AM102">
            <v>449449</v>
          </cell>
          <cell r="AR102">
            <v>1808718.4483451853</v>
          </cell>
          <cell r="AS102">
            <v>1232987.6555212259</v>
          </cell>
          <cell r="AT102">
            <v>575730.79282395926</v>
          </cell>
        </row>
        <row r="103">
          <cell r="B103">
            <v>12</v>
          </cell>
          <cell r="C103">
            <v>2</v>
          </cell>
          <cell r="D103" t="str">
            <v xml:space="preserve">Lucknow </v>
          </cell>
          <cell r="K103">
            <v>15309333</v>
          </cell>
          <cell r="L103">
            <v>12144645</v>
          </cell>
          <cell r="M103">
            <v>3164688</v>
          </cell>
          <cell r="N103">
            <v>19468107</v>
          </cell>
          <cell r="O103">
            <v>15256330</v>
          </cell>
          <cell r="P103">
            <v>4211777</v>
          </cell>
          <cell r="R103">
            <v>2.4322577984918103E-2</v>
          </cell>
          <cell r="S103">
            <v>2.3072768302980107E-2</v>
          </cell>
          <cell r="T103">
            <v>2.899543205723254E-2</v>
          </cell>
          <cell r="W103">
            <v>3795</v>
          </cell>
          <cell r="X103">
            <v>3840</v>
          </cell>
          <cell r="AC103">
            <v>60698</v>
          </cell>
          <cell r="AD103">
            <v>63729</v>
          </cell>
          <cell r="AI103">
            <v>31081</v>
          </cell>
          <cell r="AK103">
            <v>2523484</v>
          </cell>
          <cell r="AL103">
            <v>2035291</v>
          </cell>
          <cell r="AM103">
            <v>488193</v>
          </cell>
          <cell r="AR103">
            <v>3232507.9018944893</v>
          </cell>
          <cell r="AS103">
            <v>2607147.1981414333</v>
          </cell>
          <cell r="AT103">
            <v>625360.70375305577</v>
          </cell>
        </row>
        <row r="104">
          <cell r="B104">
            <v>13</v>
          </cell>
          <cell r="C104">
            <v>1</v>
          </cell>
          <cell r="D104" t="str">
            <v xml:space="preserve">Meerut </v>
          </cell>
          <cell r="K104">
            <v>9001704</v>
          </cell>
          <cell r="L104">
            <v>5884092</v>
          </cell>
          <cell r="M104">
            <v>3117612</v>
          </cell>
          <cell r="N104">
            <v>11570117</v>
          </cell>
          <cell r="O104">
            <v>6955440</v>
          </cell>
          <cell r="P104">
            <v>4614677</v>
          </cell>
          <cell r="R104">
            <v>2.5418863133622738E-2</v>
          </cell>
          <cell r="S104">
            <v>1.6867847231091471E-2</v>
          </cell>
          <cell r="T104">
            <v>3.9996611753870814E-2</v>
          </cell>
          <cell r="W104">
            <v>1562</v>
          </cell>
          <cell r="X104">
            <v>1582</v>
          </cell>
          <cell r="AC104">
            <v>51529</v>
          </cell>
          <cell r="AD104">
            <v>55862</v>
          </cell>
          <cell r="AI104">
            <v>10854</v>
          </cell>
          <cell r="AK104">
            <v>1347547</v>
          </cell>
          <cell r="AL104">
            <v>872503</v>
          </cell>
          <cell r="AM104">
            <v>475044</v>
          </cell>
          <cell r="AR104">
            <v>1726167.6022808994</v>
          </cell>
          <cell r="AS104">
            <v>1117650.3761968166</v>
          </cell>
          <cell r="AT104">
            <v>608517.22608408285</v>
          </cell>
        </row>
        <row r="105">
          <cell r="B105">
            <v>14</v>
          </cell>
          <cell r="C105">
            <v>3</v>
          </cell>
          <cell r="D105" t="str">
            <v xml:space="preserve">Vindhyachai  </v>
          </cell>
          <cell r="K105">
            <v>3802544</v>
          </cell>
          <cell r="L105">
            <v>3138644</v>
          </cell>
          <cell r="M105">
            <v>663900</v>
          </cell>
          <cell r="N105">
            <v>4930376</v>
          </cell>
          <cell r="O105">
            <v>4194279</v>
          </cell>
          <cell r="P105">
            <v>736097</v>
          </cell>
          <cell r="R105">
            <v>2.6314770593362846E-2</v>
          </cell>
          <cell r="S105">
            <v>2.9417449712510813E-2</v>
          </cell>
          <cell r="T105">
            <v>1.0376503144019056E-2</v>
          </cell>
          <cell r="W105">
            <v>1816</v>
          </cell>
          <cell r="X105">
            <v>1836</v>
          </cell>
          <cell r="AC105">
            <v>15630</v>
          </cell>
          <cell r="AD105">
            <v>17177</v>
          </cell>
          <cell r="AI105">
            <v>12270</v>
          </cell>
          <cell r="AK105">
            <v>561672</v>
          </cell>
          <cell r="AL105">
            <v>465685</v>
          </cell>
          <cell r="AM105">
            <v>95987</v>
          </cell>
          <cell r="AR105">
            <v>719485.11592420691</v>
          </cell>
          <cell r="AS105">
            <v>596528.62561987119</v>
          </cell>
          <cell r="AT105">
            <v>122956.49030433572</v>
          </cell>
        </row>
        <row r="106">
          <cell r="B106">
            <v>15</v>
          </cell>
          <cell r="C106">
            <v>1</v>
          </cell>
          <cell r="D106" t="str">
            <v xml:space="preserve">Moradabad </v>
          </cell>
          <cell r="K106">
            <v>8077697</v>
          </cell>
          <cell r="L106">
            <v>5930160</v>
          </cell>
          <cell r="M106">
            <v>2147537</v>
          </cell>
          <cell r="N106">
            <v>10301859</v>
          </cell>
          <cell r="O106">
            <v>7527297</v>
          </cell>
          <cell r="P106">
            <v>2774562</v>
          </cell>
          <cell r="R106">
            <v>2.4619942189203048E-2</v>
          </cell>
          <cell r="S106">
            <v>2.4135131138160792E-2</v>
          </cell>
          <cell r="T106">
            <v>2.5948067795545704E-2</v>
          </cell>
          <cell r="W106">
            <v>1615</v>
          </cell>
          <cell r="X106">
            <v>1625</v>
          </cell>
          <cell r="AC106">
            <v>34195</v>
          </cell>
          <cell r="AD106">
            <v>35850</v>
          </cell>
          <cell r="AI106">
            <v>12896</v>
          </cell>
          <cell r="AK106">
            <v>1200210</v>
          </cell>
          <cell r="AL106">
            <v>906736</v>
          </cell>
          <cell r="AM106">
            <v>293474</v>
          </cell>
          <cell r="AR106">
            <v>1537433.2902181209</v>
          </cell>
          <cell r="AS106">
            <v>1161501.8303790321</v>
          </cell>
          <cell r="AT106">
            <v>375931.45983908878</v>
          </cell>
        </row>
        <row r="107">
          <cell r="B107">
            <v>16</v>
          </cell>
          <cell r="C107">
            <v>1</v>
          </cell>
          <cell r="D107" t="str">
            <v xml:space="preserve">Saharanpur </v>
          </cell>
          <cell r="K107">
            <v>6449713</v>
          </cell>
          <cell r="L107">
            <v>4807692</v>
          </cell>
          <cell r="M107">
            <v>1642021</v>
          </cell>
          <cell r="N107">
            <v>8029881</v>
          </cell>
          <cell r="O107">
            <v>6207885</v>
          </cell>
          <cell r="P107">
            <v>1821996</v>
          </cell>
          <cell r="R107">
            <v>2.2155269630148133E-2</v>
          </cell>
          <cell r="S107">
            <v>2.5889778170929079E-2</v>
          </cell>
          <cell r="T107">
            <v>1.0454753308902776E-2</v>
          </cell>
          <cell r="W107">
            <v>206</v>
          </cell>
          <cell r="X107">
            <v>211</v>
          </cell>
          <cell r="AC107">
            <v>9444</v>
          </cell>
          <cell r="AD107">
            <v>9965</v>
          </cell>
          <cell r="AI107">
            <v>10251</v>
          </cell>
          <cell r="AK107">
            <v>955263</v>
          </cell>
          <cell r="AL107">
            <v>720229</v>
          </cell>
          <cell r="AM107">
            <v>235034</v>
          </cell>
          <cell r="AR107">
            <v>1223663.4731535588</v>
          </cell>
          <cell r="AS107">
            <v>922591.91406546102</v>
          </cell>
          <cell r="AT107">
            <v>301071.55908809777</v>
          </cell>
        </row>
        <row r="108">
          <cell r="B108">
            <v>17</v>
          </cell>
          <cell r="C108">
            <v>3</v>
          </cell>
          <cell r="D108" t="str">
            <v xml:space="preserve">Varanasi </v>
          </cell>
          <cell r="K108">
            <v>8123330</v>
          </cell>
          <cell r="L108">
            <v>7045757</v>
          </cell>
          <cell r="M108">
            <v>1077573</v>
          </cell>
          <cell r="N108">
            <v>10108569</v>
          </cell>
          <cell r="O108">
            <v>8317921</v>
          </cell>
          <cell r="P108">
            <v>1790648</v>
          </cell>
          <cell r="R108">
            <v>2.2105107224688725E-2</v>
          </cell>
          <cell r="S108">
            <v>1.6737198595820013E-2</v>
          </cell>
          <cell r="T108">
            <v>5.2098380511473641E-2</v>
          </cell>
          <cell r="W108">
            <v>1140</v>
          </cell>
          <cell r="X108">
            <v>1159</v>
          </cell>
          <cell r="AC108">
            <v>21283</v>
          </cell>
          <cell r="AD108">
            <v>22769</v>
          </cell>
          <cell r="AI108">
            <v>8993</v>
          </cell>
          <cell r="AK108">
            <v>1072612</v>
          </cell>
          <cell r="AL108">
            <v>935638</v>
          </cell>
          <cell r="AM108">
            <v>136974</v>
          </cell>
          <cell r="AR108">
            <v>1373984.0496975021</v>
          </cell>
          <cell r="AS108">
            <v>1198524.4322186136</v>
          </cell>
          <cell r="AT108">
            <v>175459.6174788886</v>
          </cell>
        </row>
      </sheetData>
      <sheetData sheetId="11" refreshError="1"/>
      <sheetData sheetId="12" refreshError="1"/>
      <sheetData sheetId="1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3-04|71"/>
      <sheetName val="03-04|72"/>
      <sheetName val="03-04|74"/>
      <sheetName val="03-04|75"/>
      <sheetName val="03-04|76"/>
      <sheetName val="03-04|77"/>
      <sheetName val="03-04|79"/>
      <sheetName val="03-04|83"/>
      <sheetName val="03-04|Master"/>
      <sheetName val="04RE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pseb"/>
      <sheetName val="Notes_on_changes"/>
      <sheetName val="Sheet1"/>
    </sheetNames>
    <sheetDataSet>
      <sheetData sheetId="0" refreshError="1"/>
      <sheetData sheetId="1" refreshError="1"/>
      <sheetData sheetId="2"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ALLAN DETAILS"/>
      <sheetName val="XLR_NoRangeSheet"/>
      <sheetName val="CHALLAN_DETAILS"/>
    </sheetNames>
    <sheetDataSet>
      <sheetData sheetId="0" refreshError="1"/>
      <sheetData sheetId="1" refreshError="1">
        <row r="6">
          <cell r="B6" t="str">
            <v>DLF Laing O' Rourke (India) Ltd</v>
          </cell>
        </row>
        <row r="7">
          <cell r="C7" t="str">
            <v>3rd Floor , Shopping Mall Complex , Arjun Marg , DLF City Phase - I Gurgaon.</v>
          </cell>
          <cell r="D7" t="str">
            <v>HR/GGN/27852</v>
          </cell>
          <cell r="F7" t="str">
            <v>2006 - 2007</v>
          </cell>
        </row>
        <row r="8">
          <cell r="B8" t="str">
            <v>7,161,961.00</v>
          </cell>
          <cell r="C8" t="str">
            <v>460</v>
          </cell>
          <cell r="D8" t="str">
            <v>12.00</v>
          </cell>
          <cell r="E8" t="str">
            <v xml:space="preserve">8.33% Or </v>
          </cell>
          <cell r="F8" t="str">
            <v>.50</v>
          </cell>
          <cell r="G8" t="str">
            <v>.01</v>
          </cell>
        </row>
      </sheetData>
      <sheetData sheetId="2"/>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base"/>
      <sheetName val="E-Core version"/>
      <sheetName val="list"/>
      <sheetName val="Laptop Loan Req Form"/>
      <sheetName val="Laptop Release Form"/>
      <sheetName val="E-Core_version1"/>
      <sheetName val="Laptop_Loan_Req_Form1"/>
      <sheetName val="Laptop_Release_Form1"/>
      <sheetName val="E-Core_version"/>
      <sheetName val="Laptop_Loan_Req_Form"/>
      <sheetName val="Laptop_Release_Form"/>
    </sheetNames>
    <sheetDataSet>
      <sheetData sheetId="0" refreshError="1"/>
      <sheetData sheetId="1" refreshError="1"/>
      <sheetData sheetId="2" refreshError="1">
        <row r="2">
          <cell r="F2" t="str">
            <v>Color Printer</v>
          </cell>
        </row>
        <row r="3">
          <cell r="F3" t="str">
            <v>Desktop</v>
          </cell>
        </row>
        <row r="4">
          <cell r="F4" t="str">
            <v>Digital camera</v>
          </cell>
        </row>
        <row r="5">
          <cell r="F5" t="str">
            <v>Digital Video Camera</v>
          </cell>
        </row>
        <row r="6">
          <cell r="F6" t="str">
            <v>Docking Station/Port replicator</v>
          </cell>
        </row>
        <row r="7">
          <cell r="F7" t="str">
            <v>DVD/CD Graveur</v>
          </cell>
        </row>
        <row r="8">
          <cell r="F8" t="str">
            <v>Fax</v>
          </cell>
        </row>
        <row r="9">
          <cell r="F9" t="str">
            <v>Handheld</v>
          </cell>
        </row>
        <row r="10">
          <cell r="F10" t="str">
            <v>Hub</v>
          </cell>
        </row>
        <row r="11">
          <cell r="F11" t="str">
            <v>Jazz drive</v>
          </cell>
        </row>
        <row r="12">
          <cell r="F12" t="str">
            <v>Lan Probe</v>
          </cell>
        </row>
        <row r="13">
          <cell r="F13" t="str">
            <v>Laptop</v>
          </cell>
        </row>
        <row r="14">
          <cell r="F14" t="str">
            <v>Modem</v>
          </cell>
        </row>
        <row r="15">
          <cell r="F15" t="str">
            <v>Printer</v>
          </cell>
        </row>
        <row r="16">
          <cell r="F16" t="str">
            <v>Router</v>
          </cell>
        </row>
        <row r="17">
          <cell r="F17" t="str">
            <v>Rack</v>
          </cell>
        </row>
        <row r="18">
          <cell r="F18" t="str">
            <v>SecureID card</v>
          </cell>
        </row>
        <row r="19">
          <cell r="F19" t="str">
            <v>Scanner</v>
          </cell>
        </row>
        <row r="20">
          <cell r="F20" t="str">
            <v>Screen</v>
          </cell>
        </row>
        <row r="21">
          <cell r="F21" t="str">
            <v>Server</v>
          </cell>
        </row>
        <row r="22">
          <cell r="F22" t="str">
            <v>Snap Server</v>
          </cell>
        </row>
        <row r="23">
          <cell r="F23" t="str">
            <v>Software</v>
          </cell>
        </row>
        <row r="24">
          <cell r="F24" t="str">
            <v>Switch</v>
          </cell>
        </row>
        <row r="25">
          <cell r="F25" t="str">
            <v>Tape Drive</v>
          </cell>
        </row>
        <row r="26">
          <cell r="F26" t="str">
            <v>UPS</v>
          </cell>
        </row>
      </sheetData>
      <sheetData sheetId="3" refreshError="1"/>
      <sheetData sheetId="4" refreshError="1"/>
      <sheetData sheetId="5"/>
      <sheetData sheetId="6"/>
      <sheetData sheetId="7"/>
      <sheetData sheetId="8"/>
      <sheetData sheetId="9"/>
      <sheetData sheetId="10"/>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LY -99-00"/>
      <sheetName val="Hydro Data"/>
      <sheetName val="HLY0001"/>
      <sheetName val="SUMMERY"/>
      <sheetName val="mnthly-chrt"/>
      <sheetName val="purchase"/>
      <sheetName val="dpc cost"/>
      <sheetName val="Plant Availability"/>
      <sheetName val="MOD-PROJ"/>
      <sheetName val="Apr-99"/>
      <sheetName val="May-99"/>
      <sheetName val="Jun-99"/>
      <sheetName val="July-99"/>
      <sheetName val="Aug-99"/>
      <sheetName val="Sept-99"/>
      <sheetName val="Oct-99"/>
      <sheetName val="Nov-99"/>
      <sheetName val="Dec-99"/>
      <sheetName val="Jan-00"/>
      <sheetName val="Feb-00"/>
      <sheetName val="Mar-00"/>
      <sheetName val="Sheet1"/>
      <sheetName val="HLY_-99-00"/>
      <sheetName val="Hydro_Data"/>
      <sheetName val="dpc_cost"/>
      <sheetName val="Plant_Availability"/>
      <sheetName val="Bombaybazar(Remark)"/>
      <sheetName val="Assumptions"/>
      <sheetName val="Discom Details"/>
      <sheetName val="A 3.7"/>
      <sheetName val="C.S.GENERATION"/>
      <sheetName val="Cash Flow"/>
      <sheetName val="all"/>
      <sheetName val="Sch-3"/>
      <sheetName val="RAJ"/>
      <sheetName val="HLY_-99-002"/>
      <sheetName val="Hydro_Data2"/>
      <sheetName val="dpc_cost2"/>
      <sheetName val="Plant_Availability2"/>
      <sheetName val="HLY_-99-001"/>
      <sheetName val="Hydro_Data1"/>
      <sheetName val="dpc_cost1"/>
      <sheetName val="Plant_Availability1"/>
      <sheetName val="04rel"/>
      <sheetName val="strain"/>
      <sheetName val="data"/>
      <sheetName val="General"/>
      <sheetName val="Discom_Details"/>
      <sheetName val="7.11 p1"/>
      <sheetName val="Form-B"/>
      <sheetName val="HLY_-99-003"/>
      <sheetName val="Hydro_Data3"/>
      <sheetName val="dpc_cost3"/>
      <sheetName val="Plant_Availability3"/>
      <sheetName val="A_3_7"/>
      <sheetName val="C_S_GENERATION"/>
      <sheetName val="Cash_Flow"/>
      <sheetName val="DCL AUG 12"/>
      <sheetName val="7_11_p1"/>
      <sheetName val="Discom_Details1"/>
      <sheetName val="A_3_71"/>
      <sheetName val="C_S_GENERATION1"/>
      <sheetName val="7_11_p11"/>
      <sheetName val="Discom_Details2"/>
      <sheetName val="A_3_72"/>
      <sheetName val="C_S_GENERATION2"/>
      <sheetName val="7_11_p12"/>
      <sheetName val="4 Annex 1 Basic rate"/>
      <sheetName val="Index Feb 09"/>
      <sheetName val="Data base Feb 09"/>
      <sheetName val="SCF"/>
      <sheetName val="Report"/>
      <sheetName val="DETAILED  BOQ"/>
      <sheetName val="Dispatch 2.0"/>
      <sheetName val="Conductor Size"/>
      <sheetName val="Addl.40"/>
      <sheetName val="DETAILED__BOQ"/>
      <sheetName val="DCL_AUG_12"/>
      <sheetName val="Index_Feb_09"/>
      <sheetName val="Data_base_Feb_09"/>
      <sheetName val="Dispatch_2_0"/>
      <sheetName val="Addl_40"/>
      <sheetName val="Sheet2"/>
      <sheetName val="FT-05-02IsoBOM"/>
      <sheetName val="1"/>
      <sheetName val="Code"/>
      <sheetName val="Design"/>
      <sheetName val="Coalmine"/>
      <sheetName val="Staff Acco."/>
      <sheetName val="BLR 1"/>
      <sheetName val="GEN"/>
      <sheetName val="GAS"/>
      <sheetName val="DEAE"/>
      <sheetName val="BLR2"/>
      <sheetName val="BLR3"/>
      <sheetName val="BLR4"/>
      <sheetName val="BLR5"/>
      <sheetName val="DEM"/>
      <sheetName val="SAM"/>
      <sheetName val="CHEM"/>
      <sheetName val="COP"/>
      <sheetName val="CFL-KIM"/>
      <sheetName val="tb2002 linked"/>
      <sheetName val="sum"/>
      <sheetName val="DPT-PW"/>
      <sheetName val="Factor_sheet"/>
      <sheetName val="NOPAT_VDF"/>
      <sheetName val="Invested capital_VDF"/>
      <sheetName val="Licensee Information"/>
      <sheetName val="HLY_-99-004"/>
      <sheetName val="Hydro_Data4"/>
      <sheetName val="dpc_cost4"/>
      <sheetName val="Plant_Availability4"/>
      <sheetName val="Cash_Flow1"/>
      <sheetName val="databse"/>
      <sheetName val="XLR_NoRangeSheet"/>
      <sheetName val="B&amp;CM LIST"/>
      <sheetName val="TRP"/>
      <sheetName val="Dom"/>
      <sheetName val="Inputs"/>
      <sheetName val="Feb-06"/>
      <sheetName val="17(B) govt"/>
      <sheetName val="QOSWS "/>
      <sheetName val="Codes"/>
      <sheetName val="Format-15(A)"/>
      <sheetName val="INDEX"/>
      <sheetName val="oct-06"/>
      <sheetName val="travel_per"/>
      <sheetName val="Energy_bal"/>
      <sheetName val="RevenueInput"/>
      <sheetName val="cover1"/>
      <sheetName val="STN WISE EMR"/>
      <sheetName val="HLY_-99-005"/>
      <sheetName val="Hydro_Data5"/>
      <sheetName val="dpc_cost5"/>
      <sheetName val="Plant_Availability5"/>
      <sheetName val="Discom_Details3"/>
      <sheetName val="A_3_73"/>
      <sheetName val="C_S_GENERATION3"/>
      <sheetName val="Cash_Flow2"/>
      <sheetName val="7_11_p13"/>
      <sheetName val="4_Annex_1_Basic_rate"/>
      <sheetName val="tb2002_linked"/>
      <sheetName val="Invested_capital_VDF"/>
      <sheetName val="17(B)_govt"/>
      <sheetName val="HLY_-99-006"/>
      <sheetName val="Hydro_Data6"/>
      <sheetName val="dpc_cost6"/>
      <sheetName val="Plant_Availability6"/>
      <sheetName val="Discom_Details4"/>
      <sheetName val="A_3_74"/>
      <sheetName val="C_S_GENERATION4"/>
      <sheetName val="Cash_Flow3"/>
      <sheetName val="7_11_p14"/>
      <sheetName val="DCL_AUG_121"/>
      <sheetName val="4_Annex_1_Basic_rate1"/>
      <sheetName val="Index_Feb_091"/>
      <sheetName val="Data_base_Feb_091"/>
      <sheetName val="tb2002_linked1"/>
      <sheetName val="Invested_capital_VDF1"/>
      <sheetName val="17(B)_govt1"/>
      <sheetName val="HLY_-99-009"/>
      <sheetName val="Hydro_Data9"/>
      <sheetName val="dpc_cost9"/>
      <sheetName val="Plant_Availability9"/>
      <sheetName val="Discom_Details7"/>
      <sheetName val="A_3_77"/>
      <sheetName val="C_S_GENERATION7"/>
      <sheetName val="Cash_Flow6"/>
      <sheetName val="7_11_p17"/>
      <sheetName val="DCL_AUG_124"/>
      <sheetName val="4_Annex_1_Basic_rate4"/>
      <sheetName val="Index_Feb_094"/>
      <sheetName val="Data_base_Feb_094"/>
      <sheetName val="tb2002_linked4"/>
      <sheetName val="Invested_capital_VDF4"/>
      <sheetName val="17(B)_govt4"/>
      <sheetName val="HLY_-99-007"/>
      <sheetName val="Hydro_Data7"/>
      <sheetName val="dpc_cost7"/>
      <sheetName val="Plant_Availability7"/>
      <sheetName val="Discom_Details5"/>
      <sheetName val="A_3_75"/>
      <sheetName val="C_S_GENERATION5"/>
      <sheetName val="Cash_Flow4"/>
      <sheetName val="7_11_p15"/>
      <sheetName val="DCL_AUG_122"/>
      <sheetName val="4_Annex_1_Basic_rate2"/>
      <sheetName val="Index_Feb_092"/>
      <sheetName val="Data_base_Feb_092"/>
      <sheetName val="tb2002_linked2"/>
      <sheetName val="Invested_capital_VDF2"/>
      <sheetName val="17(B)_govt2"/>
      <sheetName val="HLY_-99-008"/>
      <sheetName val="Hydro_Data8"/>
      <sheetName val="dpc_cost8"/>
      <sheetName val="Plant_Availability8"/>
      <sheetName val="Discom_Details6"/>
      <sheetName val="A_3_76"/>
      <sheetName val="C_S_GENERATION6"/>
      <sheetName val="Cash_Flow5"/>
      <sheetName val="7_11_p16"/>
      <sheetName val="DCL_AUG_123"/>
      <sheetName val="4_Annex_1_Basic_rate3"/>
      <sheetName val="Index_Feb_093"/>
      <sheetName val="Data_base_Feb_093"/>
      <sheetName val="tb2002_linked3"/>
      <sheetName val="Invested_capital_VDF3"/>
      <sheetName val="17(B)_govt3"/>
      <sheetName val="HLY_-99-0014"/>
      <sheetName val="Hydro_Data14"/>
      <sheetName val="dpc_cost14"/>
      <sheetName val="Plant_Availability14"/>
      <sheetName val="Discom_Details12"/>
      <sheetName val="A_3_712"/>
      <sheetName val="C_S_GENERATION12"/>
      <sheetName val="Cash_Flow11"/>
      <sheetName val="7_11_p112"/>
      <sheetName val="DCL_AUG_129"/>
      <sheetName val="4_Annex_1_Basic_rate9"/>
      <sheetName val="Index_Feb_099"/>
      <sheetName val="Data_base_Feb_099"/>
      <sheetName val="tb2002_linked9"/>
      <sheetName val="Invested_capital_VDF9"/>
      <sheetName val="17(B)_govt9"/>
      <sheetName val="HLY_-99-0011"/>
      <sheetName val="Hydro_Data11"/>
      <sheetName val="dpc_cost11"/>
      <sheetName val="Plant_Availability11"/>
      <sheetName val="Discom_Details9"/>
      <sheetName val="A_3_79"/>
      <sheetName val="C_S_GENERATION9"/>
      <sheetName val="Cash_Flow8"/>
      <sheetName val="7_11_p19"/>
      <sheetName val="DCL_AUG_126"/>
      <sheetName val="4_Annex_1_Basic_rate6"/>
      <sheetName val="Index_Feb_096"/>
      <sheetName val="Data_base_Feb_096"/>
      <sheetName val="tb2002_linked6"/>
      <sheetName val="Invested_capital_VDF6"/>
      <sheetName val="17(B)_govt6"/>
      <sheetName val="HLY_-99-0010"/>
      <sheetName val="Hydro_Data10"/>
      <sheetName val="dpc_cost10"/>
      <sheetName val="Plant_Availability10"/>
      <sheetName val="Discom_Details8"/>
      <sheetName val="A_3_78"/>
      <sheetName val="C_S_GENERATION8"/>
      <sheetName val="Cash_Flow7"/>
      <sheetName val="7_11_p18"/>
      <sheetName val="DCL_AUG_125"/>
      <sheetName val="4_Annex_1_Basic_rate5"/>
      <sheetName val="Index_Feb_095"/>
      <sheetName val="Data_base_Feb_095"/>
      <sheetName val="tb2002_linked5"/>
      <sheetName val="Invested_capital_VDF5"/>
      <sheetName val="17(B)_govt5"/>
      <sheetName val="HLY_-99-0012"/>
      <sheetName val="Hydro_Data12"/>
      <sheetName val="dpc_cost12"/>
      <sheetName val="Plant_Availability12"/>
      <sheetName val="Discom_Details10"/>
      <sheetName val="A_3_710"/>
      <sheetName val="C_S_GENERATION10"/>
      <sheetName val="Cash_Flow9"/>
      <sheetName val="7_11_p110"/>
      <sheetName val="DCL_AUG_127"/>
      <sheetName val="4_Annex_1_Basic_rate7"/>
      <sheetName val="Index_Feb_097"/>
      <sheetName val="Data_base_Feb_097"/>
      <sheetName val="tb2002_linked7"/>
      <sheetName val="Invested_capital_VDF7"/>
      <sheetName val="17(B)_govt7"/>
      <sheetName val="Licensee_Information1"/>
      <sheetName val="DETAILED__BOQ2"/>
      <sheetName val="Dispatch_2_02"/>
      <sheetName val="Addl_402"/>
      <sheetName val="Conductor_Size1"/>
      <sheetName val="HLY_-99-0013"/>
      <sheetName val="Hydro_Data13"/>
      <sheetName val="dpc_cost13"/>
      <sheetName val="Plant_Availability13"/>
      <sheetName val="Discom_Details11"/>
      <sheetName val="A_3_711"/>
      <sheetName val="C_S_GENERATION11"/>
      <sheetName val="Cash_Flow10"/>
      <sheetName val="7_11_p111"/>
      <sheetName val="DCL_AUG_128"/>
      <sheetName val="4_Annex_1_Basic_rate8"/>
      <sheetName val="Index_Feb_098"/>
      <sheetName val="Data_base_Feb_098"/>
      <sheetName val="tb2002_linked8"/>
      <sheetName val="Invested_capital_VDF8"/>
      <sheetName val="17(B)_govt8"/>
      <sheetName val="Licensee_Information"/>
      <sheetName val="DETAILED__BOQ1"/>
      <sheetName val="Dispatch_2_01"/>
      <sheetName val="Addl_401"/>
      <sheetName val="Conductor_Size"/>
      <sheetName val="HLY_-99-0015"/>
      <sheetName val="Hydro_Data15"/>
      <sheetName val="dpc_cost15"/>
      <sheetName val="Plant_Availability15"/>
      <sheetName val="Discom_Details13"/>
      <sheetName val="A_3_713"/>
      <sheetName val="C_S_GENERATION13"/>
      <sheetName val="Cash_Flow12"/>
      <sheetName val="7_11_p113"/>
      <sheetName val="DCL_AUG_1210"/>
      <sheetName val="4_Annex_1_Basic_rate10"/>
      <sheetName val="Index_Feb_0910"/>
      <sheetName val="Data_base_Feb_0910"/>
      <sheetName val="tb2002_linked10"/>
      <sheetName val="HLY_-99-0016"/>
      <sheetName val="Hydro_Data16"/>
      <sheetName val="dpc_cost16"/>
      <sheetName val="Plant_Availability16"/>
      <sheetName val="Discom_Details14"/>
      <sheetName val="A_3_714"/>
      <sheetName val="C_S_GENERATION14"/>
      <sheetName val="Cash_Flow13"/>
      <sheetName val="7_11_p114"/>
      <sheetName val="DCL_AUG_1211"/>
      <sheetName val="4_Annex_1_Basic_rate11"/>
      <sheetName val="Index_Feb_0911"/>
      <sheetName val="Data_base_Feb_0911"/>
      <sheetName val="tb2002_linked11"/>
      <sheetName val="HLY_-99-0017"/>
      <sheetName val="Hydro_Data17"/>
      <sheetName val="dpc_cost17"/>
      <sheetName val="Plant_Availability17"/>
      <sheetName val="Discom_Details15"/>
      <sheetName val="A_3_715"/>
      <sheetName val="C_S_GENERATION15"/>
      <sheetName val="Cash_Flow14"/>
      <sheetName val="7_11_p115"/>
      <sheetName val="DCL_AUG_1212"/>
      <sheetName val="4_Annex_1_Basic_rate12"/>
      <sheetName val="Index_Feb_0912"/>
      <sheetName val="Data_base_Feb_0912"/>
      <sheetName val="tb2002_linked12"/>
      <sheetName val="HLY_-99-0019"/>
      <sheetName val="Hydro_Data19"/>
      <sheetName val="dpc_cost19"/>
      <sheetName val="Plant_Availability19"/>
      <sheetName val="Discom_Details17"/>
      <sheetName val="A_3_717"/>
      <sheetName val="C_S_GENERATION17"/>
      <sheetName val="Cash_Flow16"/>
      <sheetName val="7_11_p117"/>
      <sheetName val="DCL_AUG_1214"/>
      <sheetName val="4_Annex_1_Basic_rate14"/>
      <sheetName val="Index_Feb_0914"/>
      <sheetName val="Data_base_Feb_0914"/>
      <sheetName val="tb2002_linked14"/>
      <sheetName val="Invested_capital_VDF11"/>
      <sheetName val="17(B)_govt11"/>
      <sheetName val="Licensee_Information3"/>
      <sheetName val="DETAILED__BOQ4"/>
      <sheetName val="Dispatch_2_04"/>
      <sheetName val="Addl_404"/>
      <sheetName val="Conductor_Size3"/>
      <sheetName val="HLY_-99-0018"/>
      <sheetName val="Hydro_Data18"/>
      <sheetName val="dpc_cost18"/>
      <sheetName val="Plant_Availability18"/>
      <sheetName val="Discom_Details16"/>
      <sheetName val="A_3_716"/>
      <sheetName val="C_S_GENERATION16"/>
      <sheetName val="Cash_Flow15"/>
      <sheetName val="7_11_p116"/>
      <sheetName val="DCL_AUG_1213"/>
      <sheetName val="4_Annex_1_Basic_rate13"/>
      <sheetName val="Index_Feb_0913"/>
      <sheetName val="Data_base_Feb_0913"/>
      <sheetName val="tb2002_linked13"/>
      <sheetName val="Invested_capital_VDF10"/>
      <sheetName val="17(B)_govt10"/>
      <sheetName val="Licensee_Information2"/>
      <sheetName val="DETAILED__BOQ3"/>
      <sheetName val="Dispatch_2_03"/>
      <sheetName val="Addl_403"/>
      <sheetName val="Conductor_Size2"/>
      <sheetName val="HLY_-99-0024"/>
      <sheetName val="Hydro_Data24"/>
      <sheetName val="dpc_cost24"/>
      <sheetName val="Plant_Availability24"/>
      <sheetName val="Discom_Details22"/>
      <sheetName val="A_3_722"/>
      <sheetName val="C_S_GENERATION22"/>
      <sheetName val="Cash_Flow21"/>
      <sheetName val="7_11_p122"/>
      <sheetName val="DCL_AUG_1219"/>
      <sheetName val="4_Annex_1_Basic_rate19"/>
      <sheetName val="Index_Feb_0919"/>
      <sheetName val="Data_base_Feb_0919"/>
      <sheetName val="tb2002_linked19"/>
      <sheetName val="Invested_capital_VDF17"/>
      <sheetName val="17(B)_govt17"/>
      <sheetName val="Licensee_Information8"/>
      <sheetName val="DETAILED__BOQ9"/>
      <sheetName val="Dispatch_2_09"/>
      <sheetName val="Addl_409"/>
      <sheetName val="Conductor_Size8"/>
      <sheetName val="Invested_capital_VDF12"/>
      <sheetName val="17(B)_govt12"/>
      <sheetName val="Invested_capital_VDF13"/>
      <sheetName val="17(B)_govt13"/>
      <sheetName val="HLY_-99-0020"/>
      <sheetName val="Hydro_Data20"/>
      <sheetName val="dpc_cost20"/>
      <sheetName val="Plant_Availability20"/>
      <sheetName val="Discom_Details18"/>
      <sheetName val="A_3_718"/>
      <sheetName val="C_S_GENERATION18"/>
      <sheetName val="Cash_Flow17"/>
      <sheetName val="7_11_p118"/>
      <sheetName val="DCL_AUG_1215"/>
      <sheetName val="4_Annex_1_Basic_rate15"/>
      <sheetName val="Index_Feb_0915"/>
      <sheetName val="Data_base_Feb_0915"/>
      <sheetName val="tb2002_linked15"/>
      <sheetName val="Licensee_Information4"/>
      <sheetName val="DETAILED__BOQ5"/>
      <sheetName val="Dispatch_2_05"/>
      <sheetName val="Addl_405"/>
      <sheetName val="Conductor_Size4"/>
      <sheetName val="HLY_-99-0021"/>
      <sheetName val="Hydro_Data21"/>
      <sheetName val="dpc_cost21"/>
      <sheetName val="Plant_Availability21"/>
      <sheetName val="Discom_Details19"/>
      <sheetName val="A_3_719"/>
      <sheetName val="C_S_GENERATION19"/>
      <sheetName val="Cash_Flow18"/>
      <sheetName val="7_11_p119"/>
      <sheetName val="DCL_AUG_1216"/>
      <sheetName val="4_Annex_1_Basic_rate16"/>
      <sheetName val="Index_Feb_0916"/>
      <sheetName val="Data_base_Feb_0916"/>
      <sheetName val="tb2002_linked16"/>
      <sheetName val="Invested_capital_VDF14"/>
      <sheetName val="17(B)_govt14"/>
      <sheetName val="Licensee_Information5"/>
      <sheetName val="DETAILED__BOQ6"/>
      <sheetName val="Dispatch_2_06"/>
      <sheetName val="Addl_406"/>
      <sheetName val="Conductor_Size5"/>
      <sheetName val="HLY_-99-0022"/>
      <sheetName val="Hydro_Data22"/>
      <sheetName val="dpc_cost22"/>
      <sheetName val="Plant_Availability22"/>
      <sheetName val="Discom_Details20"/>
      <sheetName val="A_3_720"/>
      <sheetName val="C_S_GENERATION20"/>
      <sheetName val="Cash_Flow19"/>
      <sheetName val="7_11_p120"/>
      <sheetName val="DCL_AUG_1217"/>
      <sheetName val="4_Annex_1_Basic_rate17"/>
      <sheetName val="Index_Feb_0917"/>
      <sheetName val="Data_base_Feb_0917"/>
      <sheetName val="tb2002_linked17"/>
      <sheetName val="Invested_capital_VDF15"/>
      <sheetName val="17(B)_govt15"/>
      <sheetName val="Licensee_Information6"/>
      <sheetName val="DETAILED__BOQ7"/>
      <sheetName val="Dispatch_2_07"/>
      <sheetName val="Addl_407"/>
      <sheetName val="Conductor_Size6"/>
      <sheetName val="HLY_-99-0023"/>
      <sheetName val="Hydro_Data23"/>
      <sheetName val="dpc_cost23"/>
      <sheetName val="Plant_Availability23"/>
      <sheetName val="Discom_Details21"/>
      <sheetName val="A_3_721"/>
      <sheetName val="C_S_GENERATION21"/>
      <sheetName val="Cash_Flow20"/>
      <sheetName val="7_11_p121"/>
      <sheetName val="DCL_AUG_1218"/>
      <sheetName val="4_Annex_1_Basic_rate18"/>
      <sheetName val="Index_Feb_0918"/>
      <sheetName val="Data_base_Feb_0918"/>
      <sheetName val="tb2002_linked18"/>
      <sheetName val="Invested_capital_VDF16"/>
      <sheetName val="17(B)_govt16"/>
      <sheetName val="Licensee_Information7"/>
      <sheetName val="DETAILED__BOQ8"/>
      <sheetName val="Dispatch_2_08"/>
      <sheetName val="Addl_408"/>
      <sheetName val="Conductor_Size7"/>
      <sheetName val="HLY_-99-0025"/>
      <sheetName val="Hydro_Data25"/>
      <sheetName val="dpc_cost25"/>
      <sheetName val="Plant_Availability25"/>
      <sheetName val="Discom_Details23"/>
      <sheetName val="A_3_723"/>
      <sheetName val="C_S_GENERATION23"/>
      <sheetName val="Cash_Flow22"/>
      <sheetName val="7_11_p123"/>
      <sheetName val="DCL_AUG_1220"/>
      <sheetName val="4_Annex_1_Basic_rate20"/>
      <sheetName val="Index_Feb_0920"/>
      <sheetName val="Data_base_Feb_0920"/>
      <sheetName val="tb2002_linked20"/>
      <sheetName val="Invested_capital_VDF18"/>
      <sheetName val="17(B)_govt18"/>
      <sheetName val="Licensee_Information9"/>
      <sheetName val="DETAILED__BOQ10"/>
      <sheetName val="Dispatch_2_010"/>
      <sheetName val="Addl_4010"/>
      <sheetName val="Conductor_Size9"/>
      <sheetName val="HLY_-99-0026"/>
      <sheetName val="Hydro_Data26"/>
      <sheetName val="dpc_cost26"/>
      <sheetName val="Plant_Availability26"/>
      <sheetName val="Discom_Details24"/>
      <sheetName val="A_3_724"/>
      <sheetName val="C_S_GENERATION24"/>
      <sheetName val="Cash_Flow23"/>
      <sheetName val="7_11_p124"/>
      <sheetName val="DCL_AUG_1221"/>
      <sheetName val="4_Annex_1_Basic_rate21"/>
      <sheetName val="Index_Feb_0921"/>
      <sheetName val="Data_base_Feb_0921"/>
      <sheetName val="tb2002_linked21"/>
      <sheetName val="Invested_capital_VDF19"/>
      <sheetName val="17(B)_govt19"/>
      <sheetName val="Licensee_Information10"/>
      <sheetName val="DETAILED__BOQ11"/>
      <sheetName val="Dispatch_2_011"/>
      <sheetName val="Addl_4011"/>
      <sheetName val="Conductor_Size10"/>
      <sheetName val="sep01"/>
      <sheetName val="distr RF3"/>
      <sheetName val="HW"/>
      <sheetName val="80S RF3"/>
      <sheetName val="list"/>
    </sheetNames>
    <sheetDataSet>
      <sheetData sheetId="0" refreshError="1"/>
      <sheetData sheetId="1" refreshError="1"/>
      <sheetData sheetId="2" refreshError="1"/>
      <sheetData sheetId="3" refreshError="1">
        <row r="1">
          <cell r="P1">
            <v>0.72</v>
          </cell>
        </row>
      </sheetData>
      <sheetData sheetId="4" refreshError="1"/>
      <sheetData sheetId="5" refreshError="1"/>
      <sheetData sheetId="6" refreshError="1">
        <row r="1">
          <cell r="D1">
            <v>0</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sheetData sheetId="30"/>
      <sheetData sheetId="31" refreshError="1"/>
      <sheetData sheetId="32">
        <row r="1">
          <cell r="D1">
            <v>0</v>
          </cell>
        </row>
      </sheetData>
      <sheetData sheetId="33" refreshError="1"/>
      <sheetData sheetId="34">
        <row r="1">
          <cell r="D1">
            <v>0</v>
          </cell>
        </row>
      </sheetData>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sheetData sheetId="47">
        <row r="1">
          <cell r="D1">
            <v>0</v>
          </cell>
        </row>
      </sheetData>
      <sheetData sheetId="48"/>
      <sheetData sheetId="49"/>
      <sheetData sheetId="50">
        <row r="1">
          <cell r="D1">
            <v>0</v>
          </cell>
        </row>
      </sheetData>
      <sheetData sheetId="51">
        <row r="1">
          <cell r="D1">
            <v>0</v>
          </cell>
        </row>
      </sheetData>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sheetData sheetId="110"/>
      <sheetData sheetId="111"/>
      <sheetData sheetId="112"/>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sheetData sheetId="133"/>
      <sheetData sheetId="134">
        <row r="1">
          <cell r="D1">
            <v>0</v>
          </cell>
        </row>
      </sheetData>
      <sheetData sheetId="135"/>
      <sheetData sheetId="136"/>
      <sheetData sheetId="137">
        <row r="1">
          <cell r="D1">
            <v>0</v>
          </cell>
        </row>
      </sheetData>
      <sheetData sheetId="138"/>
      <sheetData sheetId="139"/>
      <sheetData sheetId="140"/>
      <sheetData sheetId="141"/>
      <sheetData sheetId="142"/>
      <sheetData sheetId="143">
        <row r="1">
          <cell r="D1">
            <v>0</v>
          </cell>
        </row>
      </sheetData>
      <sheetData sheetId="144"/>
      <sheetData sheetId="145"/>
      <sheetData sheetId="146"/>
      <sheetData sheetId="147">
        <row r="1">
          <cell r="D1">
            <v>0</v>
          </cell>
        </row>
      </sheetData>
      <sheetData sheetId="148"/>
      <sheetData sheetId="149"/>
      <sheetData sheetId="150"/>
      <sheetData sheetId="151"/>
      <sheetData sheetId="152"/>
      <sheetData sheetId="153">
        <row r="1">
          <cell r="D1">
            <v>0</v>
          </cell>
        </row>
      </sheetData>
      <sheetData sheetId="154"/>
      <sheetData sheetId="155"/>
      <sheetData sheetId="156"/>
      <sheetData sheetId="157"/>
      <sheetData sheetId="158"/>
      <sheetData sheetId="159">
        <row r="1">
          <cell r="D1">
            <v>0</v>
          </cell>
        </row>
      </sheetData>
      <sheetData sheetId="160"/>
      <sheetData sheetId="161"/>
      <sheetData sheetId="162"/>
      <sheetData sheetId="163">
        <row r="1">
          <cell r="D1">
            <v>0</v>
          </cell>
        </row>
      </sheetData>
      <sheetData sheetId="164"/>
      <sheetData sheetId="165"/>
      <sheetData sheetId="166"/>
      <sheetData sheetId="167"/>
      <sheetData sheetId="168"/>
      <sheetData sheetId="169">
        <row r="1">
          <cell r="D1">
            <v>0</v>
          </cell>
        </row>
      </sheetData>
      <sheetData sheetId="170"/>
      <sheetData sheetId="171"/>
      <sheetData sheetId="172"/>
      <sheetData sheetId="173"/>
      <sheetData sheetId="174"/>
      <sheetData sheetId="175"/>
      <sheetData sheetId="176"/>
      <sheetData sheetId="177"/>
      <sheetData sheetId="178"/>
      <sheetData sheetId="179">
        <row r="1">
          <cell r="D1">
            <v>0</v>
          </cell>
        </row>
      </sheetData>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row r="1">
          <cell r="D1">
            <v>0</v>
          </cell>
        </row>
      </sheetData>
      <sheetData sheetId="240"/>
      <sheetData sheetId="241"/>
      <sheetData sheetId="242"/>
      <sheetData sheetId="243"/>
      <sheetData sheetId="244"/>
      <sheetData sheetId="245"/>
      <sheetData sheetId="246"/>
      <sheetData sheetId="247"/>
      <sheetData sheetId="248"/>
      <sheetData sheetId="249">
        <row r="1">
          <cell r="D1">
            <v>0</v>
          </cell>
        </row>
      </sheetData>
      <sheetData sheetId="250"/>
      <sheetData sheetId="251"/>
      <sheetData sheetId="252"/>
      <sheetData sheetId="253"/>
      <sheetData sheetId="254"/>
      <sheetData sheetId="255"/>
      <sheetData sheetId="256"/>
      <sheetData sheetId="257"/>
      <sheetData sheetId="258"/>
      <sheetData sheetId="259">
        <row r="1">
          <cell r="D1">
            <v>0</v>
          </cell>
        </row>
      </sheetData>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mp;L"/>
      <sheetName val="BS"/>
      <sheetName val="SCH 1,2,3"/>
      <sheetName val="SCH 4"/>
      <sheetName val="SCH 6,7"/>
      <sheetName val="SCH 8,9,10,11,12,13,14,15,16"/>
      <sheetName val="Group_Income_Exp"/>
      <sheetName val="Tables"/>
      <sheetName val="SCH 4_crs(H1 Fy 05-06)"/>
      <sheetName val="Reg PL &amp; BS"/>
      <sheetName val="Loan"/>
      <sheetName val="Capex"/>
      <sheetName val="Expenses"/>
      <sheetName val="Licensee Information"/>
      <sheetName val="1.1"/>
      <sheetName val="Capex old"/>
      <sheetName val="1.1a-P"/>
      <sheetName val="1.1a-C"/>
      <sheetName val="1.1a-E"/>
      <sheetName val="1.1b-P"/>
      <sheetName val="1.1b-C"/>
      <sheetName val="1.1b-E"/>
      <sheetName val="1.1c-P"/>
      <sheetName val="1.1c-C"/>
      <sheetName val="1.1c-E"/>
      <sheetName val="1.1d-P"/>
      <sheetName val="1.1d-C"/>
      <sheetName val="1.1d-E"/>
      <sheetName val="1.1e"/>
      <sheetName val="1.1e1-P"/>
      <sheetName val="1.1e1-C"/>
      <sheetName val="1.1e1-E"/>
      <sheetName val="1.1e2"/>
      <sheetName val="1.1e3"/>
      <sheetName val="1.1f-P"/>
      <sheetName val="1.1f-C"/>
      <sheetName val="1.1f-E"/>
      <sheetName val="1.1g-P"/>
      <sheetName val="1.1g-C"/>
      <sheetName val="1.1g-E"/>
      <sheetName val="1.2a"/>
      <sheetName val="1.2b"/>
      <sheetName val="1.3"/>
      <sheetName val="AT&amp;C"/>
      <sheetName val="1.3a"/>
      <sheetName val="1.3b-P"/>
      <sheetName val="1.3b-CA"/>
      <sheetName val="1.3b-CE"/>
      <sheetName val="1.3b-C"/>
      <sheetName val="1.3b-E"/>
      <sheetName val="1.3b1"/>
      <sheetName val="1.3c1"/>
      <sheetName val="1.3c-1"/>
      <sheetName val="1.3d"/>
      <sheetName val="1.3e"/>
      <sheetName val="1.3f"/>
      <sheetName val="1.3g-P"/>
      <sheetName val="1.3g-CA"/>
      <sheetName val="1.3g-CE"/>
      <sheetName val="1.3g-C"/>
      <sheetName val="1.3g-E"/>
      <sheetName val="1.4"/>
      <sheetName val="1.5"/>
      <sheetName val="1.6"/>
      <sheetName val="2.1"/>
      <sheetName val="2.1a-P"/>
      <sheetName val="2.1a-CA"/>
      <sheetName val="2.1a-CE"/>
      <sheetName val="2.1a-C"/>
      <sheetName val="2.1a-E"/>
      <sheetName val="2.1a-1"/>
      <sheetName val="2.1a-2"/>
      <sheetName val="2.1 b"/>
      <sheetName val="3.2"/>
      <sheetName val="3.2a-P"/>
      <sheetName val="3.2a-C"/>
      <sheetName val="3.2a-E"/>
      <sheetName val="3.2b-P"/>
      <sheetName val="3.2b-C"/>
      <sheetName val="3.2b-E"/>
      <sheetName val="3.2c-P"/>
      <sheetName val="3.2c-C"/>
      <sheetName val="3.2c-E"/>
      <sheetName val="3.2d-P"/>
      <sheetName val="3.2d-C"/>
      <sheetName val="3.2d-E"/>
      <sheetName val="3.2e"/>
      <sheetName val="4.1"/>
      <sheetName val="4.1 A"/>
      <sheetName val="4.1 A -1"/>
      <sheetName val="4.1 A -2"/>
      <sheetName val="4.1 B"/>
      <sheetName val="4.2"/>
      <sheetName val="4.3"/>
      <sheetName val="4.4"/>
      <sheetName val="4.5"/>
      <sheetName val="4.6"/>
      <sheetName val="4.7"/>
      <sheetName val="4.8"/>
      <sheetName val="4.9"/>
      <sheetName val="5.1-P"/>
      <sheetName val="5.1-C"/>
      <sheetName val="5.1-E"/>
      <sheetName val="5.3-P"/>
      <sheetName val="5.3-C"/>
      <sheetName val="5.3-E"/>
      <sheetName val="5.7-P"/>
      <sheetName val="5.7-C"/>
      <sheetName val="5.7-E"/>
      <sheetName val="5.8"/>
      <sheetName val="5.10"/>
      <sheetName val="5.11"/>
      <sheetName val="5.12"/>
      <sheetName val="5.13"/>
      <sheetName val="5.14"/>
      <sheetName val="Consolidated_Data"/>
      <sheetName val="Validation Sheet"/>
      <sheetName val="Forms_Year"/>
      <sheetName val="RowADDAdmi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row r="23">
          <cell r="E23" t="str">
            <v>Previous Period 2004-05</v>
          </cell>
          <cell r="G23" t="str">
            <v>Ensuing Period 2006-07</v>
          </cell>
        </row>
      </sheetData>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EPC-Issues"/>
      <sheetName val="MILESTONE-RAIL"/>
      <sheetName val="MILESTONES-LSHS"/>
      <sheetName val="fco"/>
      <sheetName val="BAL_JOB_LIST"/>
      <sheetName val="BAL-INST"/>
      <sheetName val="Rev-Overall"/>
      <sheetName val="PENDING-SYS"/>
      <sheetName val="SYS-OWNERS"/>
      <sheetName val="Rev-Summary"/>
      <sheetName val="LOOP-SPREAD"/>
      <sheetName val="OVERALL-RFSU"/>
      <sheetName val="Phase-1"/>
      <sheetName val="LOOP-PROFILE"/>
      <sheetName val="Overall"/>
      <sheetName val="Sys-Handover"/>
      <sheetName val="MANP-FORMAT"/>
      <sheetName val="MANPOWER-Overall"/>
      <sheetName val="Sheet5"/>
      <sheetName val="concrete-L3"/>
      <sheetName val="pipe-fab-L3"/>
      <sheetName val="pipe-Install-L3"/>
      <sheetName val="Sheet6"/>
      <sheetName val="Rev-1-Lvl-2-Overall"/>
      <sheetName val="Lvl-2-Overall- Latest "/>
      <sheetName val="CONCRETE "/>
      <sheetName val="STRL-STEEL"/>
      <sheetName val="U-G-Piping (1)"/>
      <sheetName val="A-G-PIPING(1)"/>
      <sheetName val="Tankage-Report"/>
      <sheetName val="Tankages-New"/>
      <sheetName val="ARCHBLDG"/>
      <sheetName val="RCB %"/>
      <sheetName val="CIVIL-SITE-IMPR."/>
      <sheetName val="RAIL-ROAD"/>
      <sheetName val="FLARE"/>
      <sheetName val="OVERALL-PKG"/>
      <sheetName val="SSTP-PKG"/>
      <sheetName val="ETP-PKG"/>
      <sheetName val="COKE-PKG"/>
      <sheetName val="CAUSTIC-PKG"/>
      <sheetName val="INSTRUMENT"/>
      <sheetName val="OVERALL-MECH"/>
      <sheetName val="MECH_VESSEL"/>
      <sheetName val="MECH_PUMPS"/>
      <sheetName val="MECH_L-UL"/>
      <sheetName val="MECH_OTHERS"/>
      <sheetName val="TANKAGE-DETAIL"/>
      <sheetName val="Manpower"/>
      <sheetName val="P&amp;M"/>
      <sheetName val="biweek_qty-1"/>
      <sheetName val="biweek_qty-2"/>
      <sheetName val="Front-Analy"/>
      <sheetName val="Hydro-Loop"/>
      <sheetName val="Overall_crit_issues"/>
      <sheetName val="ASSUMPT"/>
      <sheetName val="Invested capital_VDF"/>
      <sheetName val="NOPAT_VDF"/>
      <sheetName val="Licensee Information"/>
      <sheetName val="EPS"/>
      <sheetName val="dpc cost"/>
      <sheetName val="SUMMERY"/>
    </sheetNames>
    <sheetDataSet>
      <sheetData sheetId="0"/>
      <sheetData sheetId="1"/>
      <sheetData sheetId="2"/>
      <sheetData sheetId="3"/>
      <sheetData sheetId="4" refreshError="1">
        <row r="1">
          <cell r="B1" t="str">
            <v>FCO NO.</v>
          </cell>
          <cell r="C1" t="str">
            <v>UNIT</v>
          </cell>
          <cell r="D1" t="str">
            <v>DATE OF RECEIPT</v>
          </cell>
          <cell r="F1" t="str">
            <v>Unit</v>
          </cell>
          <cell r="G1" t="str">
            <v>DESCRIPTION OF " FCO "</v>
          </cell>
          <cell r="H1" t="str">
            <v>Tot mhr</v>
          </cell>
          <cell r="I1" t="str">
            <v>closeout</v>
          </cell>
          <cell r="J1" t="str">
            <v>DRG  STATUS</v>
          </cell>
          <cell r="K1" t="str">
            <v>CONSTN. STATUS</v>
          </cell>
          <cell r="L1" t="str">
            <v xml:space="preserve">REMARKS </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refreshError="1"/>
      <sheetData sheetId="57" refreshError="1"/>
      <sheetData sheetId="58" refreshError="1"/>
      <sheetData sheetId="59" refreshError="1"/>
      <sheetData sheetId="60" refreshError="1"/>
      <sheetData sheetId="61" refreshError="1"/>
      <sheetData sheetId="62"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S1"/>
      <sheetName val="S2"/>
      <sheetName val="S3"/>
      <sheetName val="S4"/>
      <sheetName val="S5"/>
      <sheetName val="S6"/>
      <sheetName val="S7"/>
      <sheetName val="S8"/>
      <sheetName val="A1"/>
      <sheetName val="F1-14-C"/>
      <sheetName val="F1-15-C"/>
      <sheetName val="F1-16-C"/>
      <sheetName val="F1a-14-C"/>
      <sheetName val="F1a-15-C"/>
      <sheetName val="F1a-16-C"/>
      <sheetName val="F1b"/>
      <sheetName val="F1c-C"/>
      <sheetName val="F1d-C"/>
      <sheetName val="F1e-C"/>
      <sheetName val="F1f-C"/>
      <sheetName val="F2"/>
      <sheetName val="F2a"/>
      <sheetName val="F2a(i)"/>
      <sheetName val="F2b"/>
      <sheetName val="F2b(i)"/>
      <sheetName val="F2b(ii)"/>
      <sheetName val="F2b(iii)"/>
      <sheetName val="F2c"/>
      <sheetName val="F2d"/>
      <sheetName val="F2e"/>
      <sheetName val="F3"/>
      <sheetName val="F3b"/>
      <sheetName val="F4"/>
      <sheetName val="F5"/>
      <sheetName val="F6"/>
      <sheetName val="F7"/>
      <sheetName val="F8"/>
      <sheetName val="F9"/>
      <sheetName val="F10"/>
      <sheetName val="F11"/>
      <sheetName val="F12"/>
      <sheetName val="F13"/>
      <sheetName val="F14"/>
      <sheetName val="F14a"/>
      <sheetName val="F14b"/>
      <sheetName val="F15"/>
      <sheetName val="F16"/>
      <sheetName val="P1"/>
      <sheetName val="P2"/>
      <sheetName val="P3"/>
      <sheetName val="R1"/>
      <sheetName val="R2"/>
      <sheetName val="R3"/>
      <sheetName val="R4"/>
      <sheetName val="R5"/>
      <sheetName val="R6"/>
      <sheetName val="R7"/>
    </sheetNames>
    <sheetDataSet>
      <sheetData sheetId="0" refreshError="1">
        <row r="5">
          <cell r="A5">
            <v>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3-04|71"/>
      <sheetName val="03-04|72"/>
      <sheetName val="03-04|74"/>
      <sheetName val="03-04|75"/>
      <sheetName val="03-04|76"/>
      <sheetName val="03-04|77"/>
      <sheetName val="03-04|79"/>
      <sheetName val="03-04|83"/>
      <sheetName val="03-04|Master"/>
      <sheetName val="04R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1.1 "/>
      <sheetName val="A 2.1 PY"/>
      <sheetName val="A 2.1 CY"/>
      <sheetName val="A 2.1 EY"/>
      <sheetName val="A 2.2"/>
      <sheetName val="A 2.3"/>
      <sheetName val="Power Pur 3.1 (PY)"/>
      <sheetName val="Power Pur 3.1 (CY)"/>
      <sheetName val="Power Pur 3.1 (EY)"/>
      <sheetName val="A 3.2"/>
      <sheetName val="A 3.3 PY"/>
      <sheetName val="A 3.3 CY"/>
      <sheetName val="A 3.3 EY"/>
      <sheetName val="A 3.4"/>
      <sheetName val="A 3.5"/>
      <sheetName val="A 3.6 (PY)"/>
      <sheetName val="A 3.6 (CY)"/>
      <sheetName val="A 3.6 (EY)"/>
      <sheetName val="A 3.7"/>
      <sheetName val="A 3.8"/>
      <sheetName val="A 3.9"/>
      <sheetName val="A 3.10 "/>
      <sheetName val="A-5.1(PY)"/>
      <sheetName val="A-5.1(CY) "/>
      <sheetName val="A-5.1(EY)"/>
      <sheetName val="A-5.2(PY)"/>
      <sheetName val="A-5.2(CY)"/>
      <sheetName val="A-5.2(EY)"/>
      <sheetName val="A -5.3"/>
      <sheetName val="form 6.1 (PY) Gen"/>
      <sheetName val="form 6.1(PY)T&amp;D "/>
      <sheetName val="form 6.1 (CY) Gen"/>
      <sheetName val="form 6.1(CY) T&amp;D"/>
      <sheetName val="form 6.1 (EY) Gen "/>
      <sheetName val="form 6.1(EY) T&amp;D"/>
      <sheetName val="A 7.1"/>
      <sheetName val="A 7.2"/>
      <sheetName val="A 7.3"/>
      <sheetName val="A 7.4"/>
      <sheetName val="A 8.1"/>
      <sheetName val="A 8.2"/>
      <sheetName val="A 8.3"/>
      <sheetName val="A 8.4"/>
      <sheetName val="A 8.5"/>
      <sheetName val="A 8.6"/>
      <sheetName val="A 8.7"/>
      <sheetName val="A 8.8"/>
      <sheetName val="A 8.9"/>
      <sheetName val="A 8.10"/>
      <sheetName val="8.11 PY"/>
      <sheetName val="8.11 CY"/>
      <sheetName val="8.11 EY"/>
      <sheetName val="A-10.1"/>
      <sheetName val="A 10.2 (A)"/>
      <sheetName val="A 10.2 B"/>
      <sheetName val="A 10.2 C"/>
      <sheetName val="A 10.2 D"/>
      <sheetName val="A 10.3"/>
      <sheetName val="A 10.4"/>
      <sheetName val="Rev Calculation"/>
      <sheetName val="A 9.1"/>
      <sheetName val="dpc cost"/>
      <sheetName val="SUMMERY"/>
      <sheetName val="A 3_7"/>
      <sheetName val="form_x0000__x0000__x0000__x0000__x0000__x0000__x0000__x0000__x0000__x0000__x0000__x0000__x0000_"/>
      <sheetName val=""/>
      <sheetName val="form"/>
      <sheetName val="A-1_1_"/>
      <sheetName val="A_2_1_PY"/>
      <sheetName val="A_2_1_CY"/>
      <sheetName val="A_2_1_EY"/>
      <sheetName val="A_2_2"/>
      <sheetName val="A_2_3"/>
      <sheetName val="Power_Pur_3_1_(PY)"/>
      <sheetName val="Power_Pur_3_1_(CY)"/>
      <sheetName val="Power_Pur_3_1_(EY)"/>
      <sheetName val="A_3_2"/>
      <sheetName val="A_3_3_PY"/>
      <sheetName val="A_3_3_CY"/>
      <sheetName val="A_3_3_EY"/>
      <sheetName val="A_3_4"/>
      <sheetName val="A_3_5"/>
      <sheetName val="A_3_6_(PY)"/>
      <sheetName val="A_3_6_(CY)"/>
      <sheetName val="A_3_6_(EY)"/>
      <sheetName val="A_3_7"/>
      <sheetName val="A_3_8"/>
      <sheetName val="A_3_9"/>
      <sheetName val="A_3_10_"/>
      <sheetName val="A-5_1(PY)"/>
      <sheetName val="A-5_1(CY)_"/>
      <sheetName val="A-5_1(EY)"/>
      <sheetName val="A-5_2(PY)"/>
      <sheetName val="A-5_2(CY)"/>
      <sheetName val="A-5_2(EY)"/>
      <sheetName val="A_-5_3"/>
      <sheetName val="form_6_1_(PY)_Gen"/>
      <sheetName val="form_6_1(PY)T&amp;D_"/>
      <sheetName val="form_6_1_(CY)_Gen"/>
      <sheetName val="form_6_1(CY)_T&amp;D"/>
      <sheetName val="form_6_1_(EY)_Gen_"/>
      <sheetName val="form_6_1(EY)_T&amp;D"/>
      <sheetName val="A_7_1"/>
      <sheetName val="A_7_2"/>
      <sheetName val="A_7_3"/>
      <sheetName val="A_7_4"/>
      <sheetName val="A_8_1"/>
      <sheetName val="A_8_2"/>
      <sheetName val="A_8_3"/>
      <sheetName val="A_8_4"/>
      <sheetName val="A_8_5"/>
      <sheetName val="A_8_6"/>
      <sheetName val="A_8_7"/>
      <sheetName val="A_8_8"/>
      <sheetName val="A_8_9"/>
      <sheetName val="A_8_10"/>
      <sheetName val="8_11_PY"/>
      <sheetName val="8_11_CY"/>
      <sheetName val="8_11_EY"/>
      <sheetName val="A-10_1"/>
      <sheetName val="A_10_2_(A)"/>
      <sheetName val="A_10_2_B"/>
      <sheetName val="A_10_2_C"/>
      <sheetName val="A_10_2_D"/>
      <sheetName val="A_10_3"/>
      <sheetName val="A_10_4"/>
      <sheetName val="Rev_Calculation"/>
      <sheetName val="A_9_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row r="35">
          <cell r="G35">
            <v>64254.226096970044</v>
          </cell>
          <cell r="H35">
            <v>59093.238057586968</v>
          </cell>
          <cell r="I35">
            <v>63490.540060935658</v>
          </cell>
        </row>
        <row r="44">
          <cell r="G44">
            <v>24259.407938726315</v>
          </cell>
          <cell r="H44">
            <v>16526.511773419461</v>
          </cell>
          <cell r="I44">
            <v>17654.636270525258</v>
          </cell>
        </row>
      </sheetData>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GVCL_Slabwise Data"/>
      <sheetName val="UGVCL_Sales- Final"/>
      <sheetName val="Actual PP FY15"/>
      <sheetName val="Sale of Surplus Power"/>
      <sheetName val="Sheet1"/>
      <sheetName val="PP Workings"/>
      <sheetName val="Merit order FY17"/>
      <sheetName val="GAP"/>
      <sheetName val="UGVCL_Historical Data"/>
      <sheetName val="UGVCL_Slabwise FY 17 - Existing"/>
      <sheetName val="UGVCL_Revenue FY 17 - Existing"/>
      <sheetName val="UGVCL_Slabwise FY 17 - Proposed"/>
      <sheetName val="UGVCL_Revenue FY 17-Proposed"/>
      <sheetName val="DGVCL_Slabwise Data"/>
      <sheetName val="DGVCL_Sales- Final"/>
      <sheetName val="DGVCL_Historical Data"/>
      <sheetName val="DGVCL_Slabwise FY 17 - Existing"/>
      <sheetName val="DGVCL_Revenue FY 17 - Existing"/>
      <sheetName val="DGVCL_Slabwise FY 17 - Proposed"/>
      <sheetName val="DGVCL_Revenue FY 17 - Proposed"/>
      <sheetName val="MGVCL_Slabwise Data"/>
      <sheetName val="MGVCL_Historical Data"/>
      <sheetName val="MGVCL_Sales- Final"/>
      <sheetName val="MGVCL_Slabwise FY 17 - Existing"/>
      <sheetName val="MGVCL_Revenue FY 17 - Existing"/>
      <sheetName val="MGVCL_Slabwise FY 17 - Proposed"/>
      <sheetName val="MGVCL_Revenue FY 17 - Proposed"/>
      <sheetName val="PGVCL_Slabwise Data"/>
      <sheetName val="PGVCL_Sales- Final"/>
      <sheetName val="PGVCL_Historical Data"/>
      <sheetName val="PGVCL_Slabwise FY 17 - Existing"/>
      <sheetName val="PGVCL_Revenue FY 17 - Existing"/>
      <sheetName val="PGVCL_Slabwise FY 17 - Proposed"/>
      <sheetName val="PGVCL_Revenue FY 17 - Proposed"/>
    </sheetNames>
    <sheetDataSet>
      <sheetData sheetId="0"/>
      <sheetData sheetId="1"/>
      <sheetData sheetId="2"/>
      <sheetData sheetId="3"/>
      <sheetData sheetId="4"/>
      <sheetData sheetId="5"/>
      <sheetData sheetId="6"/>
      <sheetData sheetId="7"/>
      <sheetData sheetId="8">
        <row r="4">
          <cell r="AL4" t="str">
            <v>5 YEAR CAGR</v>
          </cell>
        </row>
        <row r="5">
          <cell r="AL5" t="str">
            <v>4 YEAR CAGR</v>
          </cell>
        </row>
        <row r="6">
          <cell r="AL6" t="str">
            <v>3 YEAR CAGR</v>
          </cell>
        </row>
      </sheetData>
      <sheetData sheetId="9"/>
      <sheetData sheetId="10"/>
      <sheetData sheetId="11"/>
      <sheetData sheetId="12"/>
      <sheetData sheetId="13"/>
      <sheetData sheetId="14"/>
      <sheetData sheetId="15">
        <row r="17">
          <cell r="C17">
            <v>7065</v>
          </cell>
        </row>
      </sheetData>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ow r="8">
          <cell r="W8">
            <v>3.920227842461435</v>
          </cell>
        </row>
      </sheetData>
      <sheetData sheetId="31"/>
      <sheetData sheetId="32"/>
      <sheetData sheetId="3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Schedule-MU"/>
      <sheetName val="Schedule-1"/>
      <sheetName val="Schedule-2"/>
      <sheetName val="Schedule-3(i)"/>
      <sheetName val="Schedule-3(ii)"/>
      <sheetName val="Schedule-4(i)"/>
      <sheetName val="Schedule-4(ii)"/>
      <sheetName val="Schedule-5(i)"/>
      <sheetName val="Schedule-5(ii)"/>
      <sheetName val="Schedule-6"/>
      <sheetName val="SG-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NCS-3"/>
      <sheetName val="NCS-4I"/>
      <sheetName val="Number of Consumer"/>
      <sheetName val="Energy Sold"/>
      <sheetName val="Cont Loa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 "/>
      <sheetName val="  "/>
      <sheetName val="L"/>
      <sheetName val="Inputs"/>
      <sheetName val="Timing"/>
      <sheetName val="Copy"/>
      <sheetName val="CapEx &amp; Ops"/>
      <sheetName val="Debt"/>
      <sheetName val="Tax &amp; Dep"/>
      <sheetName val="FS"/>
      <sheetName val="Equity &amp; Returns"/>
      <sheetName val="Summary"/>
    </sheetNames>
    <sheetDataSet>
      <sheetData sheetId="0" refreshError="1"/>
      <sheetData sheetId="1" refreshError="1"/>
      <sheetData sheetId="2" refreshError="1"/>
      <sheetData sheetId="3" refreshError="1">
        <row r="140">
          <cell r="E140" t="str">
            <v>Oil Co</v>
          </cell>
        </row>
        <row r="141">
          <cell r="E141" t="str">
            <v>KPMG Jan 2008</v>
          </cell>
        </row>
        <row r="142">
          <cell r="E142" t="str">
            <v>On Shore Project X</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sers Authorisations"/>
    </sheetNames>
    <sheetDataSet>
      <sheetData sheetId="0" refreshError="1"/>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resreqsum"/>
      <sheetName val="cover "/>
      <sheetName val="critical"/>
      <sheetName val="over all s curve"/>
      <sheetName val="ROW STATUS"/>
      <sheetName val="LINKWISE STATUS "/>
      <sheetName val="crossing detailed "/>
      <sheetName val="DETAIL SHEET"/>
      <sheetName val="Progress"/>
      <sheetName val="Const activity list"/>
      <sheetName val="NLD7000-Backup"/>
      <sheetName val="Cons P&amp;L"/>
      <sheetName val="Tables"/>
      <sheetName val="Report Data"/>
      <sheetName val="Form12"/>
    </sheetNames>
    <sheetDataSet>
      <sheetData sheetId="0"/>
      <sheetData sheetId="1"/>
      <sheetData sheetId="2"/>
      <sheetData sheetId="3"/>
      <sheetData sheetId="4"/>
      <sheetData sheetId="5"/>
      <sheetData sheetId="6"/>
      <sheetData sheetId="7"/>
      <sheetData sheetId="8"/>
      <sheetData sheetId="9"/>
      <sheetData sheetId="10"/>
      <sheetData sheetId="11" refreshError="1"/>
      <sheetData sheetId="12" refreshError="1"/>
      <sheetData sheetId="13" refreshError="1"/>
      <sheetData sheetId="14" refreshError="1"/>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5.0.0"/>
      <sheetName val="5.1.0"/>
      <sheetName val="5.2.1"/>
      <sheetName val="5.2.2"/>
      <sheetName val="5.2.3"/>
      <sheetName val="5.2.4"/>
      <sheetName val="5.3.0"/>
      <sheetName val="5.4.0"/>
      <sheetName val="5.5.0"/>
      <sheetName val="Variables"/>
      <sheetName val="5_0_01"/>
      <sheetName val="5_1_01"/>
      <sheetName val="5_2_11"/>
      <sheetName val="5_2_21"/>
      <sheetName val="5_2_31"/>
      <sheetName val="5_2_41"/>
      <sheetName val="5_3_01"/>
      <sheetName val="5_4_01"/>
      <sheetName val="5_5_01"/>
      <sheetName val="5_0_0"/>
      <sheetName val="5_1_0"/>
      <sheetName val="5_2_1"/>
      <sheetName val="5_2_2"/>
      <sheetName val="5_2_3"/>
      <sheetName val="5_2_4"/>
      <sheetName val="5_3_0"/>
      <sheetName val="5_4_0"/>
      <sheetName val="5_5_0"/>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3">
          <cell r="B3" t="str">
            <v>JUNE</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ia"/>
      <sheetName val="Variables_x"/>
    </sheetNames>
    <sheetDataSet>
      <sheetData sheetId="0" refreshError="1"/>
      <sheetData sheetId="1" refreshError="1">
        <row r="5">
          <cell r="B5">
            <v>3</v>
          </cell>
        </row>
        <row r="6">
          <cell r="B6">
            <v>9</v>
          </cell>
        </row>
        <row r="14">
          <cell r="F14" t="str">
            <v>31.03.07</v>
          </cell>
        </row>
        <row r="17">
          <cell r="F17" t="str">
            <v>31.03.10</v>
          </cell>
        </row>
      </sheetData>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ily input"/>
      <sheetName val="Daily report"/>
      <sheetName val="OCM2"/>
      <sheetName val="OCM4"/>
      <sheetName val="OCM1"/>
      <sheetName val="OCM3"/>
      <sheetName val="OCM5"/>
      <sheetName val="OCM7"/>
      <sheetName val="INDEX"/>
      <sheetName val="OCM6"/>
      <sheetName val="highlight"/>
      <sheetName val="water"/>
      <sheetName val="AWARD"/>
      <sheetName val="CE"/>
      <sheetName val="hrawd"/>
      <sheetName val="Assumptions"/>
      <sheetName val="A 3.7"/>
      <sheetName val="water_bal"/>
      <sheetName val="Daily_input"/>
      <sheetName val="Daily_report"/>
      <sheetName val="A_3_7"/>
      <sheetName val="Clause 9"/>
    </sheetNames>
    <sheetDataSet>
      <sheetData sheetId="0" refreshError="1"/>
      <sheetData sheetId="1" refreshError="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sheetData sheetId="19"/>
      <sheetData sheetId="20"/>
      <sheetData sheetId="21" refreshError="1"/>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ady Reckoner"/>
      <sheetName val="RAO Wise TB1"/>
      <sheetName val="Total Assets as per JBR cd"/>
      <sheetName val="% allocation Transco"/>
      <sheetName val="% allocation WZ"/>
      <sheetName val="WZ (R)"/>
      <sheetName val="Dewas"/>
      <sheetName val="Indore"/>
      <sheetName val="Khandwa"/>
      <sheetName val="Mandsaur"/>
      <sheetName val="Ratlam"/>
      <sheetName val="Ujjain"/>
      <sheetName val="Dhar"/>
      <sheetName val="Khargone"/>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4">
          <cell r="A4" t="str">
            <v>DETAILS OF FIXED ASSETS &amp; ACCUMULATED DEPRECIATION THEREON</v>
          </cell>
          <cell r="E4" t="str">
            <v/>
          </cell>
        </row>
        <row r="5">
          <cell r="A5" t="str">
            <v>IN RESPECT OF R.A.O ---&gt; DHAR  (063)</v>
          </cell>
          <cell r="C5" t="str">
            <v/>
          </cell>
          <cell r="D5" t="str">
            <v/>
          </cell>
        </row>
        <row r="6">
          <cell r="A6" t="str">
            <v>=</v>
          </cell>
          <cell r="B6" t="str">
            <v>=</v>
          </cell>
          <cell r="C6" t="str">
            <v>=</v>
          </cell>
          <cell r="D6" t="str">
            <v>=</v>
          </cell>
          <cell r="E6" t="str">
            <v>=</v>
          </cell>
          <cell r="F6" t="str">
            <v>=</v>
          </cell>
          <cell r="I6" t="str">
            <v>=</v>
          </cell>
          <cell r="J6" t="str">
            <v>=</v>
          </cell>
          <cell r="K6" t="str">
            <v>=</v>
          </cell>
          <cell r="L6" t="str">
            <v>=</v>
          </cell>
          <cell r="M6" t="str">
            <v>=</v>
          </cell>
          <cell r="N6" t="str">
            <v>=</v>
          </cell>
          <cell r="O6" t="str">
            <v>=</v>
          </cell>
          <cell r="P6" t="str">
            <v>=</v>
          </cell>
          <cell r="Q6" t="str">
            <v>=</v>
          </cell>
          <cell r="R6" t="str">
            <v>=</v>
          </cell>
          <cell r="S6" t="str">
            <v>=</v>
          </cell>
          <cell r="T6" t="str">
            <v>=</v>
          </cell>
          <cell r="U6" t="str">
            <v>=</v>
          </cell>
          <cell r="V6" t="str">
            <v>=</v>
          </cell>
          <cell r="W6" t="str">
            <v>=</v>
          </cell>
          <cell r="X6" t="str">
            <v>=</v>
          </cell>
          <cell r="Y6" t="str">
            <v>=</v>
          </cell>
          <cell r="Z6" t="str">
            <v>=</v>
          </cell>
          <cell r="AA6" t="str">
            <v>=</v>
          </cell>
          <cell r="AB6" t="str">
            <v>=</v>
          </cell>
          <cell r="AC6" t="str">
            <v>=</v>
          </cell>
          <cell r="AD6" t="str">
            <v>=</v>
          </cell>
          <cell r="AE6" t="str">
            <v>=</v>
          </cell>
          <cell r="AF6" t="str">
            <v>=</v>
          </cell>
          <cell r="AG6" t="str">
            <v>=</v>
          </cell>
          <cell r="AH6" t="str">
            <v>=</v>
          </cell>
          <cell r="AI6" t="str">
            <v>=</v>
          </cell>
          <cell r="AJ6" t="str">
            <v>=</v>
          </cell>
          <cell r="AK6" t="str">
            <v>=</v>
          </cell>
          <cell r="AL6" t="str">
            <v>=</v>
          </cell>
          <cell r="AM6" t="str">
            <v>=</v>
          </cell>
          <cell r="AN6" t="str">
            <v>=</v>
          </cell>
          <cell r="AO6" t="str">
            <v>=</v>
          </cell>
          <cell r="AP6" t="str">
            <v>=</v>
          </cell>
          <cell r="AW6" t="str">
            <v>=</v>
          </cell>
          <cell r="AX6" t="str">
            <v>=</v>
          </cell>
          <cell r="AY6" t="str">
            <v>=</v>
          </cell>
          <cell r="AZ6" t="str">
            <v>=</v>
          </cell>
        </row>
        <row r="7">
          <cell r="A7" t="str">
            <v>A/c CODE</v>
          </cell>
          <cell r="B7" t="str">
            <v>DETAILS OF ASSETS</v>
          </cell>
          <cell r="C7" t="str">
            <v>LIFE</v>
          </cell>
          <cell r="D7" t="str">
            <v>RATE OF</v>
          </cell>
          <cell r="E7" t="str">
            <v>100% VALUE OF ASSETS</v>
          </cell>
          <cell r="F7" t="str">
            <v>ACCUMULATED</v>
          </cell>
          <cell r="G7" t="str">
            <v>100% VALUE OF ASSETS</v>
          </cell>
          <cell r="H7" t="str">
            <v>ACCUMULATED</v>
          </cell>
          <cell r="I7" t="str">
            <v>100% VALUE OF ASSETS</v>
          </cell>
          <cell r="J7" t="str">
            <v>ACCUMULATED</v>
          </cell>
          <cell r="K7" t="str">
            <v>100% VALUE OF ASSETS</v>
          </cell>
          <cell r="L7" t="str">
            <v>ACCUMULATED</v>
          </cell>
          <cell r="M7" t="str">
            <v>100% VALUE OF ASSETS</v>
          </cell>
          <cell r="N7" t="str">
            <v>ACCUMULATED</v>
          </cell>
          <cell r="O7" t="str">
            <v>100% VALUE OF ASSETS</v>
          </cell>
          <cell r="P7" t="str">
            <v>ACCUMULATED</v>
          </cell>
          <cell r="Q7" t="str">
            <v>100% VALUE OF ASSETS</v>
          </cell>
          <cell r="R7" t="str">
            <v>ACCUMULATED</v>
          </cell>
          <cell r="S7" t="str">
            <v>100% VALUE OF ASSETS</v>
          </cell>
          <cell r="T7" t="str">
            <v>ACCUMULATED</v>
          </cell>
          <cell r="U7" t="str">
            <v>100% VALUE OF ASSETS</v>
          </cell>
          <cell r="V7" t="str">
            <v>ACCUMULATED</v>
          </cell>
          <cell r="W7" t="str">
            <v>100% VALUE OF ASSETS</v>
          </cell>
          <cell r="X7" t="str">
            <v>ACCUMULATED</v>
          </cell>
          <cell r="Y7" t="str">
            <v>100% VALUE OF ASSETS</v>
          </cell>
          <cell r="Z7" t="str">
            <v>ACCUMULATED</v>
          </cell>
          <cell r="AA7" t="str">
            <v>100% VALUE OF ASSETS</v>
          </cell>
          <cell r="AB7" t="str">
            <v>ACCUMULATED</v>
          </cell>
          <cell r="AC7" t="str">
            <v>100% VALUE OF ASSETS</v>
          </cell>
          <cell r="AD7" t="str">
            <v>ACCUMULATED</v>
          </cell>
          <cell r="AE7" t="str">
            <v>100% VALUE OF ASSETS</v>
          </cell>
          <cell r="AF7" t="str">
            <v>ACCUMULATED</v>
          </cell>
          <cell r="AG7" t="str">
            <v>100% VALUE OF ASSETS</v>
          </cell>
          <cell r="AH7" t="str">
            <v>ACCUMULATED</v>
          </cell>
          <cell r="AI7" t="str">
            <v>100% VALUE OF ASSETS</v>
          </cell>
          <cell r="AJ7" t="str">
            <v>ACCUMULATED</v>
          </cell>
          <cell r="AK7" t="str">
            <v>100% VALUE OF ASSETS</v>
          </cell>
          <cell r="AL7" t="str">
            <v>ACCUMULATED</v>
          </cell>
          <cell r="AM7" t="str">
            <v>100% VALUE OF ASSETS</v>
          </cell>
          <cell r="AN7" t="str">
            <v>ACCUMULATED</v>
          </cell>
          <cell r="AO7" t="str">
            <v>100% VALUE OF ASSETS</v>
          </cell>
          <cell r="AP7" t="str">
            <v>ACCUMULATED</v>
          </cell>
          <cell r="AQ7" t="str">
            <v>100% VALUE OF ASSETS</v>
          </cell>
          <cell r="AR7" t="str">
            <v>ACCUMULATED</v>
          </cell>
          <cell r="AS7" t="str">
            <v>100% VALUE OF ASSETS</v>
          </cell>
          <cell r="AT7" t="str">
            <v>ACCUMULATED</v>
          </cell>
          <cell r="AU7" t="str">
            <v>100% VALUE OF ASSETS</v>
          </cell>
          <cell r="AV7" t="str">
            <v>ACCUMULATED</v>
          </cell>
          <cell r="AW7" t="str">
            <v>TOTAL VALUE OF</v>
          </cell>
          <cell r="AX7" t="str">
            <v>TOTAL ACCUMULATED</v>
          </cell>
          <cell r="AY7" t="str">
            <v>TOTAL ACCUMULATED</v>
          </cell>
          <cell r="AZ7" t="str">
            <v>DEPN.TO BE</v>
          </cell>
        </row>
        <row r="8">
          <cell r="C8" t="str">
            <v>IN</v>
          </cell>
          <cell r="D8" t="str">
            <v>DEPRN.</v>
          </cell>
          <cell r="E8" t="str">
            <v>COMMISSIONED IN</v>
          </cell>
          <cell r="F8" t="str">
            <v>DEPRECIATION</v>
          </cell>
          <cell r="G8" t="str">
            <v>COMMISSIONED IN</v>
          </cell>
          <cell r="H8" t="str">
            <v>DEPRECIATION</v>
          </cell>
          <cell r="I8" t="str">
            <v>COMMISSIONED IN</v>
          </cell>
          <cell r="J8" t="str">
            <v>DEPRECIATION</v>
          </cell>
          <cell r="K8" t="str">
            <v>COMMISSIONED IN</v>
          </cell>
          <cell r="L8" t="str">
            <v>DEPRECIATION</v>
          </cell>
          <cell r="M8" t="str">
            <v>COMMISSIONED IN</v>
          </cell>
          <cell r="N8" t="str">
            <v>DEPRECIATION</v>
          </cell>
          <cell r="O8" t="str">
            <v>COMMISSIONED IN</v>
          </cell>
          <cell r="P8" t="str">
            <v>DEPRECIATION</v>
          </cell>
          <cell r="Q8" t="str">
            <v>COMMISSIONED IN</v>
          </cell>
          <cell r="R8" t="str">
            <v>DEPRECIATION</v>
          </cell>
          <cell r="S8" t="str">
            <v>COMMISSIONED IN</v>
          </cell>
          <cell r="T8" t="str">
            <v>DEPRECIATION</v>
          </cell>
          <cell r="U8" t="str">
            <v>COMMISSIONED IN</v>
          </cell>
          <cell r="V8" t="str">
            <v>DEPRECIATION</v>
          </cell>
          <cell r="W8" t="str">
            <v>COMMISSIONED IN</v>
          </cell>
          <cell r="X8" t="str">
            <v>DEPRECIATION</v>
          </cell>
          <cell r="Y8" t="str">
            <v>COMMISSIONED IN</v>
          </cell>
          <cell r="Z8" t="str">
            <v>DEPRECIATION</v>
          </cell>
          <cell r="AA8" t="str">
            <v>COMMISSIONED IN</v>
          </cell>
          <cell r="AB8" t="str">
            <v>DEPRECIATION</v>
          </cell>
          <cell r="AC8" t="str">
            <v>COMMISSIONED IN</v>
          </cell>
          <cell r="AD8" t="str">
            <v>DEPRECIATION</v>
          </cell>
          <cell r="AE8" t="str">
            <v>COMMISSIONED IN</v>
          </cell>
          <cell r="AF8" t="str">
            <v>DEPRECIATION</v>
          </cell>
          <cell r="AG8" t="str">
            <v>COMMISSIONED IN</v>
          </cell>
          <cell r="AH8" t="str">
            <v>DEPRECIATION</v>
          </cell>
          <cell r="AI8" t="str">
            <v>COMMISSIONED IN</v>
          </cell>
          <cell r="AJ8" t="str">
            <v>DEPRECIATION</v>
          </cell>
          <cell r="AK8" t="str">
            <v>COMMISSIONED IN</v>
          </cell>
          <cell r="AL8" t="str">
            <v>DEPRECIATION</v>
          </cell>
          <cell r="AM8" t="str">
            <v>COMMISSIONED IN</v>
          </cell>
          <cell r="AN8" t="str">
            <v>DEPRECIATION</v>
          </cell>
          <cell r="AO8" t="str">
            <v>COMMISSIONED IN</v>
          </cell>
          <cell r="AP8" t="str">
            <v>DEPRECIATION</v>
          </cell>
          <cell r="AQ8" t="str">
            <v>COMMISSIONED IN</v>
          </cell>
          <cell r="AR8" t="str">
            <v>DEPRECIATION</v>
          </cell>
          <cell r="AS8" t="str">
            <v>COMMISSIONED IN</v>
          </cell>
          <cell r="AT8" t="str">
            <v>DEPRECIATION</v>
          </cell>
          <cell r="AU8" t="str">
            <v>COMMISSIONED IN</v>
          </cell>
          <cell r="AV8" t="str">
            <v>DEPRECIATION</v>
          </cell>
          <cell r="AW8" t="str">
            <v>ASSETS</v>
          </cell>
          <cell r="AX8" t="str">
            <v>DEPRECIATION</v>
          </cell>
          <cell r="AY8" t="str">
            <v>DEPRECIATION</v>
          </cell>
          <cell r="AZ8" t="str">
            <v xml:space="preserve">PROVIDED IN A/C </v>
          </cell>
        </row>
        <row r="9">
          <cell r="C9" t="str">
            <v>YEARS</v>
          </cell>
          <cell r="D9" t="str">
            <v>(%)</v>
          </cell>
          <cell r="E9" t="str">
            <v>195152 TO 8586</v>
          </cell>
          <cell r="F9" t="str">
            <v>RUPEES(31.3.2006)</v>
          </cell>
          <cell r="G9" t="str">
            <v>1984-85</v>
          </cell>
          <cell r="H9" t="str">
            <v>RUPEES(31.3.2006)</v>
          </cell>
          <cell r="I9" t="str">
            <v>1985-86</v>
          </cell>
          <cell r="J9" t="str">
            <v>RUPEES(31.3.2006)</v>
          </cell>
          <cell r="K9" t="str">
            <v>1986-87</v>
          </cell>
          <cell r="L9" t="str">
            <v>RUPEES(31.3.2006)</v>
          </cell>
          <cell r="M9" t="str">
            <v>1987-88</v>
          </cell>
          <cell r="N9" t="str">
            <v>RUPEES(31.3.2006)</v>
          </cell>
          <cell r="O9" t="str">
            <v>1988-89</v>
          </cell>
          <cell r="P9" t="str">
            <v>RUPEES(31.3.2006)</v>
          </cell>
          <cell r="Q9" t="str">
            <v>1989-90</v>
          </cell>
          <cell r="R9" t="str">
            <v>RUPEES(31.3.2006)</v>
          </cell>
          <cell r="S9" t="str">
            <v>1990-91</v>
          </cell>
          <cell r="T9" t="str">
            <v>RUPEES(31.3.2006)</v>
          </cell>
          <cell r="U9" t="str">
            <v>1991-92</v>
          </cell>
          <cell r="V9" t="str">
            <v>RUPEES(31.3.2006)</v>
          </cell>
          <cell r="W9" t="str">
            <v>1992-93</v>
          </cell>
          <cell r="X9" t="str">
            <v>RUPEES(31.3.2006)</v>
          </cell>
          <cell r="Y9" t="str">
            <v>1993-94</v>
          </cell>
          <cell r="Z9" t="str">
            <v>RUPEES(31.3.2006)</v>
          </cell>
          <cell r="AA9" t="str">
            <v>1994-95</v>
          </cell>
          <cell r="AB9" t="str">
            <v>RUPEES(31.3.2006)</v>
          </cell>
          <cell r="AC9" t="str">
            <v>1995-96</v>
          </cell>
          <cell r="AD9" t="str">
            <v>RUPEES(31.3.2006)</v>
          </cell>
          <cell r="AE9" t="str">
            <v>1996-97</v>
          </cell>
          <cell r="AF9" t="str">
            <v>RUPEES(31.3.2006)</v>
          </cell>
          <cell r="AG9" t="str">
            <v>1997-98</v>
          </cell>
          <cell r="AH9" t="str">
            <v>RUPEES(31.3.2006)</v>
          </cell>
          <cell r="AI9" t="str">
            <v>1998-99</v>
          </cell>
          <cell r="AJ9" t="str">
            <v>RUPEES(31.3.2006)</v>
          </cell>
          <cell r="AK9" t="str">
            <v>1999-2000</v>
          </cell>
          <cell r="AL9" t="str">
            <v>RUPEES(31.3.2006)</v>
          </cell>
          <cell r="AM9" t="str">
            <v>2000-01</v>
          </cell>
          <cell r="AN9" t="str">
            <v>RUPEES(31.3.2006)</v>
          </cell>
          <cell r="AO9" t="str">
            <v>2001-02</v>
          </cell>
          <cell r="AP9" t="str">
            <v>RUPEES(31.3.2006)</v>
          </cell>
          <cell r="AQ9" t="str">
            <v>2002-03</v>
          </cell>
          <cell r="AR9" t="str">
            <v>RUPEES(31.3.2006)</v>
          </cell>
          <cell r="AS9" t="str">
            <v>2003-04</v>
          </cell>
          <cell r="AT9" t="str">
            <v>RUPEES(31.3.2006)</v>
          </cell>
          <cell r="AU9" t="str">
            <v>2004-05</v>
          </cell>
          <cell r="AV9" t="str">
            <v>RUPEES(31.3.2006)</v>
          </cell>
          <cell r="AW9" t="str">
            <v>AS ON 31.05.2005</v>
          </cell>
          <cell r="AX9" t="str">
            <v>RUPEES(31.3.2006)</v>
          </cell>
          <cell r="AY9" t="str">
            <v>RUPEES(31.3.2005)</v>
          </cell>
          <cell r="AZ9" t="str">
            <v>OF 2005-06</v>
          </cell>
        </row>
        <row r="10">
          <cell r="A10" t="str">
            <v>=</v>
          </cell>
          <cell r="B10" t="str">
            <v>=</v>
          </cell>
          <cell r="C10" t="str">
            <v>=</v>
          </cell>
          <cell r="D10" t="str">
            <v>=</v>
          </cell>
          <cell r="E10" t="str">
            <v>=</v>
          </cell>
          <cell r="F10" t="str">
            <v>=</v>
          </cell>
          <cell r="I10" t="str">
            <v>=</v>
          </cell>
          <cell r="J10" t="str">
            <v>=</v>
          </cell>
          <cell r="K10" t="str">
            <v>=</v>
          </cell>
          <cell r="L10" t="str">
            <v>=</v>
          </cell>
          <cell r="M10" t="str">
            <v>=</v>
          </cell>
          <cell r="N10" t="str">
            <v>=</v>
          </cell>
          <cell r="O10" t="str">
            <v>=</v>
          </cell>
          <cell r="P10" t="str">
            <v>=</v>
          </cell>
          <cell r="Q10" t="str">
            <v>=</v>
          </cell>
          <cell r="R10" t="str">
            <v>=</v>
          </cell>
          <cell r="S10" t="str">
            <v>=</v>
          </cell>
          <cell r="T10" t="str">
            <v>=</v>
          </cell>
          <cell r="U10" t="str">
            <v>=</v>
          </cell>
          <cell r="V10" t="str">
            <v>=</v>
          </cell>
          <cell r="W10" t="str">
            <v>=</v>
          </cell>
          <cell r="X10" t="str">
            <v>=</v>
          </cell>
          <cell r="Y10" t="str">
            <v>=</v>
          </cell>
          <cell r="Z10" t="str">
            <v>=</v>
          </cell>
          <cell r="AA10" t="str">
            <v>=</v>
          </cell>
          <cell r="AB10" t="str">
            <v>=</v>
          </cell>
          <cell r="AC10" t="str">
            <v>=</v>
          </cell>
          <cell r="AD10" t="str">
            <v>=</v>
          </cell>
          <cell r="AE10" t="str">
            <v>=</v>
          </cell>
          <cell r="AF10" t="str">
            <v>=</v>
          </cell>
          <cell r="AG10" t="str">
            <v>=</v>
          </cell>
          <cell r="AH10" t="str">
            <v>=</v>
          </cell>
          <cell r="AI10" t="str">
            <v>=</v>
          </cell>
          <cell r="AJ10" t="str">
            <v>=</v>
          </cell>
          <cell r="AK10" t="str">
            <v>=</v>
          </cell>
          <cell r="AL10" t="str">
            <v>=</v>
          </cell>
          <cell r="AM10" t="str">
            <v>=</v>
          </cell>
          <cell r="AN10" t="str">
            <v>=</v>
          </cell>
          <cell r="AO10" t="str">
            <v>=</v>
          </cell>
          <cell r="AP10" t="str">
            <v>=</v>
          </cell>
          <cell r="AQ10" t="str">
            <v>=</v>
          </cell>
          <cell r="AR10" t="str">
            <v>=</v>
          </cell>
          <cell r="AS10" t="str">
            <v>=</v>
          </cell>
          <cell r="AT10" t="str">
            <v>=</v>
          </cell>
          <cell r="AW10" t="str">
            <v>=</v>
          </cell>
          <cell r="AX10" t="str">
            <v>=</v>
          </cell>
          <cell r="AY10" t="str">
            <v>=</v>
          </cell>
          <cell r="AZ10" t="str">
            <v>=</v>
          </cell>
        </row>
        <row r="11">
          <cell r="A11">
            <v>1</v>
          </cell>
          <cell r="B11">
            <v>2</v>
          </cell>
          <cell r="C11">
            <v>3</v>
          </cell>
          <cell r="D11">
            <v>4</v>
          </cell>
          <cell r="E11">
            <v>5</v>
          </cell>
          <cell r="F11">
            <v>6</v>
          </cell>
          <cell r="G11">
            <v>7</v>
          </cell>
          <cell r="H11">
            <v>8</v>
          </cell>
          <cell r="I11">
            <v>9</v>
          </cell>
          <cell r="J11">
            <v>10</v>
          </cell>
          <cell r="K11">
            <v>11</v>
          </cell>
          <cell r="L11">
            <v>12</v>
          </cell>
          <cell r="M11">
            <v>13</v>
          </cell>
          <cell r="N11">
            <v>14</v>
          </cell>
          <cell r="O11">
            <v>15</v>
          </cell>
          <cell r="P11">
            <v>16</v>
          </cell>
          <cell r="Q11">
            <v>17</v>
          </cell>
          <cell r="R11">
            <v>18</v>
          </cell>
          <cell r="S11">
            <v>19</v>
          </cell>
          <cell r="T11">
            <v>20</v>
          </cell>
          <cell r="U11">
            <v>21</v>
          </cell>
          <cell r="V11">
            <v>22</v>
          </cell>
          <cell r="W11">
            <v>23</v>
          </cell>
          <cell r="X11">
            <v>24</v>
          </cell>
          <cell r="Y11">
            <v>25</v>
          </cell>
          <cell r="Z11">
            <v>26</v>
          </cell>
          <cell r="AA11">
            <v>27</v>
          </cell>
          <cell r="AB11">
            <v>28</v>
          </cell>
          <cell r="AC11">
            <v>29</v>
          </cell>
          <cell r="AD11">
            <v>30</v>
          </cell>
          <cell r="AE11">
            <v>31</v>
          </cell>
          <cell r="AF11">
            <v>32</v>
          </cell>
          <cell r="AG11">
            <v>33</v>
          </cell>
          <cell r="AH11">
            <v>34</v>
          </cell>
          <cell r="AI11">
            <v>35</v>
          </cell>
          <cell r="AJ11">
            <v>36</v>
          </cell>
          <cell r="AK11">
            <v>37</v>
          </cell>
          <cell r="AL11">
            <v>38</v>
          </cell>
          <cell r="AM11">
            <v>39</v>
          </cell>
          <cell r="AN11">
            <v>40</v>
          </cell>
          <cell r="AO11">
            <v>41</v>
          </cell>
          <cell r="AP11">
            <v>42</v>
          </cell>
          <cell r="AQ11">
            <v>43</v>
          </cell>
          <cell r="AR11">
            <v>44</v>
          </cell>
          <cell r="AS11">
            <v>45</v>
          </cell>
          <cell r="AT11">
            <v>46</v>
          </cell>
          <cell r="AU11">
            <v>47</v>
          </cell>
          <cell r="AV11">
            <v>48</v>
          </cell>
          <cell r="AW11">
            <v>49</v>
          </cell>
          <cell r="AX11">
            <v>50</v>
          </cell>
          <cell r="AY11">
            <v>51</v>
          </cell>
          <cell r="AZ11" t="str">
            <v>52=51-50</v>
          </cell>
        </row>
        <row r="12">
          <cell r="A12" t="str">
            <v>=</v>
          </cell>
          <cell r="B12" t="str">
            <v>=</v>
          </cell>
          <cell r="C12" t="str">
            <v>=</v>
          </cell>
          <cell r="D12" t="str">
            <v>=</v>
          </cell>
          <cell r="E12" t="str">
            <v>=</v>
          </cell>
          <cell r="F12" t="str">
            <v>=</v>
          </cell>
          <cell r="I12" t="str">
            <v>=</v>
          </cell>
          <cell r="J12" t="str">
            <v>=</v>
          </cell>
          <cell r="K12" t="str">
            <v>=</v>
          </cell>
          <cell r="L12" t="str">
            <v>=</v>
          </cell>
          <cell r="M12" t="str">
            <v>=</v>
          </cell>
          <cell r="N12" t="str">
            <v>=</v>
          </cell>
          <cell r="O12" t="str">
            <v>=</v>
          </cell>
          <cell r="P12" t="str">
            <v>=</v>
          </cell>
          <cell r="Q12" t="str">
            <v>=</v>
          </cell>
          <cell r="R12" t="str">
            <v>=</v>
          </cell>
          <cell r="S12" t="str">
            <v>=</v>
          </cell>
          <cell r="T12" t="str">
            <v>=</v>
          </cell>
          <cell r="U12" t="str">
            <v>=</v>
          </cell>
          <cell r="V12" t="str">
            <v>=</v>
          </cell>
          <cell r="W12" t="str">
            <v>=</v>
          </cell>
          <cell r="X12" t="str">
            <v>=</v>
          </cell>
          <cell r="Y12" t="str">
            <v>=</v>
          </cell>
          <cell r="Z12" t="str">
            <v>=</v>
          </cell>
          <cell r="AA12" t="str">
            <v>=</v>
          </cell>
          <cell r="AB12" t="str">
            <v>=</v>
          </cell>
          <cell r="AC12" t="str">
            <v>=</v>
          </cell>
          <cell r="AD12" t="str">
            <v>=</v>
          </cell>
          <cell r="AE12" t="str">
            <v>=</v>
          </cell>
          <cell r="AF12" t="str">
            <v>=</v>
          </cell>
          <cell r="AG12" t="str">
            <v>=</v>
          </cell>
          <cell r="AH12" t="str">
            <v>=</v>
          </cell>
          <cell r="AI12" t="str">
            <v>=</v>
          </cell>
          <cell r="AJ12" t="str">
            <v>=</v>
          </cell>
          <cell r="AK12" t="str">
            <v>=</v>
          </cell>
          <cell r="AL12" t="str">
            <v>=</v>
          </cell>
          <cell r="AM12" t="str">
            <v>=</v>
          </cell>
          <cell r="AN12" t="str">
            <v>=</v>
          </cell>
          <cell r="AO12" t="str">
            <v>=</v>
          </cell>
          <cell r="AP12" t="str">
            <v>=</v>
          </cell>
          <cell r="AQ12" t="str">
            <v>=</v>
          </cell>
          <cell r="AR12" t="str">
            <v>=</v>
          </cell>
          <cell r="AS12" t="str">
            <v>=</v>
          </cell>
          <cell r="AT12" t="str">
            <v>=</v>
          </cell>
          <cell r="AW12" t="str">
            <v>=</v>
          </cell>
          <cell r="AX12" t="str">
            <v>=</v>
          </cell>
          <cell r="AY12" t="str">
            <v>=</v>
          </cell>
          <cell r="AZ12" t="str">
            <v>=</v>
          </cell>
        </row>
        <row r="13">
          <cell r="A13">
            <v>10.1</v>
          </cell>
          <cell r="B13" t="str">
            <v>LAND &amp; LAND RIGHTS</v>
          </cell>
        </row>
        <row r="14">
          <cell r="A14" t="str">
            <v>-----------------</v>
          </cell>
          <cell r="B14" t="str">
            <v>------------------</v>
          </cell>
        </row>
        <row r="15">
          <cell r="A15">
            <v>10101</v>
          </cell>
          <cell r="B15" t="str">
            <v>LAND OWNED UNDER FULL TITLE</v>
          </cell>
        </row>
        <row r="16">
          <cell r="A16">
            <v>10104</v>
          </cell>
          <cell r="B16" t="str">
            <v xml:space="preserve">COST OF LAND DEVELOPMENT NOT OF </v>
          </cell>
        </row>
        <row r="17">
          <cell r="B17" t="str">
            <v>ENDURING NATURE</v>
          </cell>
        </row>
        <row r="18">
          <cell r="A18">
            <v>10105</v>
          </cell>
          <cell r="B18" t="str">
            <v>COST OF LAND RESETTLEMENT (PROVISIONAL)</v>
          </cell>
        </row>
        <row r="19">
          <cell r="A19">
            <v>10106</v>
          </cell>
          <cell r="B19" t="str">
            <v xml:space="preserve">COST OF TREE PLANTATION FOR TREE CUTDOWN </v>
          </cell>
        </row>
        <row r="20">
          <cell r="A20" t="str">
            <v>-</v>
          </cell>
          <cell r="B20" t="str">
            <v>-</v>
          </cell>
        </row>
        <row r="21">
          <cell r="A21">
            <v>10102</v>
          </cell>
          <cell r="B21" t="str">
            <v>LAND HELD UNDER LEASE</v>
          </cell>
        </row>
        <row r="22">
          <cell r="A22">
            <v>10103</v>
          </cell>
          <cell r="B22" t="str">
            <v>COST OF LAND DEVELOPMENT ON LEASEHOLD LAND</v>
          </cell>
        </row>
        <row r="23">
          <cell r="A23" t="str">
            <v>-</v>
          </cell>
          <cell r="B23" t="str">
            <v>-</v>
          </cell>
        </row>
        <row r="24">
          <cell r="B24" t="str">
            <v>TOTAL OF 10.1</v>
          </cell>
        </row>
        <row r="25">
          <cell r="A25" t="str">
            <v>-</v>
          </cell>
          <cell r="B25" t="str">
            <v>-</v>
          </cell>
        </row>
        <row r="27">
          <cell r="A27">
            <v>10.199999999999999</v>
          </cell>
          <cell r="B27" t="str">
            <v>BUILDINGS CONTAINING GEN.,TRANSMISSION</v>
          </cell>
        </row>
        <row r="28">
          <cell r="B28" t="str">
            <v>&amp; DISTRIBUTION EQUIPMENT</v>
          </cell>
        </row>
        <row r="29">
          <cell r="A29" t="str">
            <v>------------------------------------</v>
          </cell>
          <cell r="B29" t="str">
            <v>-----------------------------------</v>
          </cell>
        </row>
        <row r="30">
          <cell r="A30">
            <v>10201</v>
          </cell>
          <cell r="B30" t="str">
            <v xml:space="preserve">BUILDINGS CONTAINING THERMO ELECTRIC </v>
          </cell>
        </row>
        <row r="31">
          <cell r="B31" t="str">
            <v>GENERATION EQUIPMENT</v>
          </cell>
        </row>
        <row r="32">
          <cell r="A32" t="str">
            <v>-</v>
          </cell>
          <cell r="B32" t="str">
            <v>-</v>
          </cell>
        </row>
        <row r="33">
          <cell r="A33">
            <v>10202</v>
          </cell>
          <cell r="B33" t="str">
            <v xml:space="preserve">BUILDINGS CONTAINING HYDRO GENERATION </v>
          </cell>
        </row>
        <row r="34">
          <cell r="B34" t="str">
            <v>EQUIPMENT</v>
          </cell>
        </row>
        <row r="35">
          <cell r="A35" t="str">
            <v>-</v>
          </cell>
          <cell r="B35" t="str">
            <v>-</v>
          </cell>
        </row>
        <row r="36">
          <cell r="A36">
            <v>10203</v>
          </cell>
          <cell r="B36" t="str">
            <v>BUILDINGS CONTAINING DIESEL ELEC.GEN.PLANT</v>
          </cell>
        </row>
        <row r="37">
          <cell r="A37" t="str">
            <v>-</v>
          </cell>
          <cell r="B37" t="str">
            <v>-</v>
          </cell>
        </row>
        <row r="38">
          <cell r="A38">
            <v>10207</v>
          </cell>
          <cell r="B38" t="str">
            <v xml:space="preserve">BUILDINGS CONTAINING TRANSMISSION </v>
          </cell>
        </row>
        <row r="39">
          <cell r="B39" t="str">
            <v>INSTALLATION</v>
          </cell>
        </row>
        <row r="40">
          <cell r="A40">
            <v>10208</v>
          </cell>
          <cell r="B40" t="str">
            <v xml:space="preserve">BUILDINGS CONTAINING DISTRIBUTION </v>
          </cell>
        </row>
        <row r="41">
          <cell r="B41" t="str">
            <v>INSTALLATION</v>
          </cell>
        </row>
        <row r="42">
          <cell r="A42">
            <v>10211</v>
          </cell>
          <cell r="B42" t="str">
            <v>OFFICE BUILDINGS</v>
          </cell>
        </row>
        <row r="43">
          <cell r="A43">
            <v>10222</v>
          </cell>
          <cell r="B43" t="str">
            <v>RESIDENTIAL COLONY FOR STAFF</v>
          </cell>
        </row>
        <row r="44">
          <cell r="A44">
            <v>10233</v>
          </cell>
          <cell r="B44" t="str">
            <v>OTHER BUILDINGS</v>
          </cell>
        </row>
        <row r="45">
          <cell r="A45">
            <v>10234</v>
          </cell>
          <cell r="B45" t="str">
            <v>P.C.C. BUILDINGS</v>
          </cell>
        </row>
        <row r="46">
          <cell r="A46">
            <v>10235</v>
          </cell>
          <cell r="B46" t="str">
            <v>M.T.R.U. BUILDINGS</v>
          </cell>
        </row>
        <row r="47">
          <cell r="A47">
            <v>10236</v>
          </cell>
          <cell r="B47" t="str">
            <v>M.R.U. BUILDINGS</v>
          </cell>
        </row>
        <row r="48">
          <cell r="A48">
            <v>10237</v>
          </cell>
          <cell r="B48" t="str">
            <v>FABRICATION WORKSHOP</v>
          </cell>
        </row>
        <row r="49">
          <cell r="A49" t="str">
            <v>-</v>
          </cell>
          <cell r="B49" t="str">
            <v>-</v>
          </cell>
        </row>
        <row r="50">
          <cell r="B50" t="str">
            <v>TOTAL OF 10.2</v>
          </cell>
        </row>
        <row r="51">
          <cell r="A51" t="str">
            <v>-</v>
          </cell>
          <cell r="B51" t="str">
            <v>-</v>
          </cell>
        </row>
        <row r="53">
          <cell r="A53">
            <v>10.3</v>
          </cell>
          <cell r="B53" t="str">
            <v>HYDRAULIC WORKS</v>
          </cell>
        </row>
        <row r="54">
          <cell r="A54" t="str">
            <v>-</v>
          </cell>
          <cell r="B54" t="str">
            <v>---------------</v>
          </cell>
        </row>
        <row r="55">
          <cell r="A55">
            <v>10301</v>
          </cell>
          <cell r="B55" t="str">
            <v xml:space="preserve">HYD.WORKS HYDRO ELEC.SYSTEMS,WEIRS,DAMS </v>
          </cell>
        </row>
        <row r="56">
          <cell r="A56" t="str">
            <v>-</v>
          </cell>
          <cell r="B56" t="str">
            <v>-</v>
          </cell>
        </row>
        <row r="57">
          <cell r="A57">
            <v>10310</v>
          </cell>
          <cell r="B57" t="str">
            <v>COOLING WATER SYSTEM</v>
          </cell>
        </row>
        <row r="58">
          <cell r="A58">
            <v>10311</v>
          </cell>
          <cell r="B58" t="str">
            <v>COOLING TOWERS</v>
          </cell>
        </row>
        <row r="59">
          <cell r="A59">
            <v>10315</v>
          </cell>
          <cell r="B59" t="str">
            <v xml:space="preserve">SWEET WATER ARRANGEMENTS INCLUDING </v>
          </cell>
        </row>
        <row r="60">
          <cell r="B60" t="str">
            <v>RESERVOIRS</v>
          </cell>
        </row>
        <row r="61">
          <cell r="A61">
            <v>10319</v>
          </cell>
          <cell r="B61" t="str">
            <v>DUCTS AND PENSTOCK</v>
          </cell>
        </row>
        <row r="62">
          <cell r="A62">
            <v>10320</v>
          </cell>
          <cell r="B62" t="str">
            <v xml:space="preserve">PLANT,PIPELINES FOR WATER SUPPLY IN </v>
          </cell>
        </row>
        <row r="63">
          <cell r="B63" t="str">
            <v>RESIDENTIAL COLONY</v>
          </cell>
        </row>
        <row r="64">
          <cell r="A64">
            <v>10321</v>
          </cell>
          <cell r="B64" t="str">
            <v>RESERVOIR,FOREBAY AND INTAKE</v>
          </cell>
        </row>
        <row r="65">
          <cell r="A65" t="str">
            <v>-</v>
          </cell>
          <cell r="B65" t="str">
            <v>-</v>
          </cell>
        </row>
        <row r="66">
          <cell r="A66">
            <v>10305</v>
          </cell>
          <cell r="B66" t="str">
            <v xml:space="preserve">HYDEL WORKS,RCC PIPES,SURGE TANKS,VALVES </v>
          </cell>
        </row>
        <row r="67">
          <cell r="A67">
            <v>10322</v>
          </cell>
          <cell r="B67" t="str">
            <v>DRAINAGE AND SEWARAGE RESIDENTIAL COLONY</v>
          </cell>
        </row>
        <row r="68">
          <cell r="A68">
            <v>10323</v>
          </cell>
          <cell r="B68" t="str">
            <v>BYPASS CHANNEL AND ITS WORKS</v>
          </cell>
        </row>
        <row r="69">
          <cell r="A69">
            <v>10324</v>
          </cell>
          <cell r="B69" t="str">
            <v>TAIL RACE CHANNEL</v>
          </cell>
        </row>
        <row r="70">
          <cell r="A70">
            <v>10325</v>
          </cell>
          <cell r="B70" t="str">
            <v>MISC. WORKS</v>
          </cell>
        </row>
        <row r="71">
          <cell r="A71" t="str">
            <v>-</v>
          </cell>
          <cell r="B71" t="str">
            <v>-</v>
          </cell>
        </row>
        <row r="72">
          <cell r="B72" t="str">
            <v>TOTAL OF 10.3</v>
          </cell>
        </row>
        <row r="73">
          <cell r="A73" t="str">
            <v>-</v>
          </cell>
          <cell r="B73" t="str">
            <v>-</v>
          </cell>
        </row>
        <row r="75">
          <cell r="A75">
            <v>10.4</v>
          </cell>
          <cell r="B75" t="str">
            <v>OTHER CIVIL WORKS</v>
          </cell>
        </row>
        <row r="76">
          <cell r="A76" t="str">
            <v>-</v>
          </cell>
          <cell r="B76" t="str">
            <v>-----------------</v>
          </cell>
        </row>
        <row r="77">
          <cell r="A77">
            <v>10401</v>
          </cell>
          <cell r="B77" t="str">
            <v>PUCCA ROADS</v>
          </cell>
        </row>
        <row r="78">
          <cell r="A78">
            <v>10402</v>
          </cell>
          <cell r="B78" t="str">
            <v>KUCHCHA ROADS</v>
          </cell>
        </row>
        <row r="79">
          <cell r="A79">
            <v>10412</v>
          </cell>
          <cell r="B79" t="str">
            <v>RAILWAY SIDINGS</v>
          </cell>
        </row>
        <row r="80">
          <cell r="A80">
            <v>10415</v>
          </cell>
          <cell r="B80" t="str">
            <v>RIVER INTAKE WELL</v>
          </cell>
        </row>
        <row r="81">
          <cell r="A81">
            <v>10420</v>
          </cell>
          <cell r="B81" t="str">
            <v>BOUNDARY WALL FOR CIVIL BUILDINGS</v>
          </cell>
        </row>
        <row r="82">
          <cell r="A82">
            <v>10425</v>
          </cell>
          <cell r="B82" t="str">
            <v>CONSTRUCTION OF DISCHARGE CANAL</v>
          </cell>
        </row>
        <row r="83">
          <cell r="A83" t="str">
            <v>-</v>
          </cell>
          <cell r="B83" t="str">
            <v>-</v>
          </cell>
        </row>
        <row r="84">
          <cell r="B84" t="str">
            <v>TOTAL OF 10.4</v>
          </cell>
        </row>
        <row r="85">
          <cell r="A85" t="str">
            <v>-</v>
          </cell>
          <cell r="B85" t="str">
            <v>-</v>
          </cell>
        </row>
        <row r="87">
          <cell r="A87">
            <v>10.5</v>
          </cell>
          <cell r="B87" t="str">
            <v>PLANT AND MACHINERY</v>
          </cell>
        </row>
        <row r="88">
          <cell r="A88" t="str">
            <v>-</v>
          </cell>
          <cell r="B88" t="str">
            <v>-------------------</v>
          </cell>
        </row>
        <row r="89">
          <cell r="A89">
            <v>10501</v>
          </cell>
          <cell r="B89" t="str">
            <v>BOILER PLANT &amp; EQUIPMENTS</v>
          </cell>
        </row>
        <row r="90">
          <cell r="A90">
            <v>10502</v>
          </cell>
          <cell r="B90" t="str">
            <v>FURNACE/BURNERS</v>
          </cell>
        </row>
        <row r="91">
          <cell r="A91">
            <v>10503</v>
          </cell>
          <cell r="B91" t="str">
            <v>TURBINE GENERATOR STEAM POWER GEN.</v>
          </cell>
        </row>
        <row r="92">
          <cell r="A92">
            <v>10504</v>
          </cell>
          <cell r="B92" t="str">
            <v>PLANT FOUNDATION FOR STEAM POWER PLANT</v>
          </cell>
        </row>
        <row r="93">
          <cell r="A93">
            <v>10507</v>
          </cell>
          <cell r="B93" t="str">
            <v>ASH HANDLING PLANT</v>
          </cell>
        </row>
        <row r="94">
          <cell r="A94">
            <v>10509</v>
          </cell>
          <cell r="B94" t="str">
            <v>AUXILIRIES IN STEAM POWER PLANT</v>
          </cell>
        </row>
        <row r="95">
          <cell r="A95">
            <v>10511</v>
          </cell>
          <cell r="B95" t="str">
            <v>LOCOMOTIVES AND WAGONS</v>
          </cell>
        </row>
        <row r="96">
          <cell r="A96">
            <v>10512</v>
          </cell>
          <cell r="B96" t="str">
            <v>COAL CONVEYOR &amp; CRUSHER</v>
          </cell>
        </row>
        <row r="97">
          <cell r="A97">
            <v>10515</v>
          </cell>
          <cell r="B97" t="str">
            <v>COAL HANDLING PLANT &amp; HANDLING EQUIPMENT</v>
          </cell>
        </row>
        <row r="98">
          <cell r="A98">
            <v>10516</v>
          </cell>
          <cell r="B98" t="str">
            <v>OIL TANKS, OIL HANDING PLANT &amp; EQUIPMENT</v>
          </cell>
        </row>
        <row r="99">
          <cell r="A99">
            <v>10520</v>
          </cell>
          <cell r="B99" t="str">
            <v>INSTRUMENTATION AND CONTROLS</v>
          </cell>
        </row>
        <row r="100">
          <cell r="A100">
            <v>10541</v>
          </cell>
          <cell r="B100" t="str">
            <v xml:space="preserve">TRANSMISSION PLANT-TRANSFORMERS </v>
          </cell>
        </row>
        <row r="101">
          <cell r="B101" t="str">
            <v>100 KVA &amp; ABOVE</v>
          </cell>
        </row>
        <row r="102">
          <cell r="A102">
            <v>10542</v>
          </cell>
          <cell r="B102" t="str">
            <v>OTHER TRANSFORMERS - POWER HOUSE</v>
          </cell>
        </row>
        <row r="103">
          <cell r="A103">
            <v>10543</v>
          </cell>
          <cell r="B103" t="str">
            <v xml:space="preserve">OTHER TRANS.PLANT SUB EQUIP. FIXED </v>
          </cell>
        </row>
        <row r="104">
          <cell r="B104" t="str">
            <v>APPARATUS</v>
          </cell>
        </row>
        <row r="105">
          <cell r="A105">
            <v>10544</v>
          </cell>
          <cell r="B105" t="str">
            <v xml:space="preserve">SUBSTATION TRANSFORMER &amp; KIOSKS </v>
          </cell>
        </row>
        <row r="106">
          <cell r="B106" t="str">
            <v>100 KVA &amp; ABOVE</v>
          </cell>
        </row>
        <row r="107">
          <cell r="A107">
            <v>10545</v>
          </cell>
          <cell r="B107" t="str">
            <v xml:space="preserve">SUBSTATION TRANSFORMER &amp; KIOSKS </v>
          </cell>
        </row>
        <row r="108">
          <cell r="B108" t="str">
            <v>BELOW 100 KVA</v>
          </cell>
        </row>
        <row r="109">
          <cell r="A109">
            <v>10546</v>
          </cell>
          <cell r="B109" t="str">
            <v>LINE TRANSFORMER BELOW 100 KVA</v>
          </cell>
        </row>
        <row r="110">
          <cell r="A110">
            <v>10561</v>
          </cell>
          <cell r="B110" t="str">
            <v>SWITCHGEARS INCLUDING CABLE CONNECTIONS</v>
          </cell>
        </row>
        <row r="111">
          <cell r="A111">
            <v>10565</v>
          </cell>
          <cell r="B111" t="str">
            <v>FABRICATION SHOP/WORKSHOP PLANT &amp; EQUIP.</v>
          </cell>
        </row>
        <row r="112">
          <cell r="A112">
            <v>10567</v>
          </cell>
          <cell r="B112" t="str">
            <v>LIGHTNING ARRESTORS</v>
          </cell>
        </row>
        <row r="113">
          <cell r="A113" t="str">
            <v>-</v>
          </cell>
          <cell r="B113" t="str">
            <v>-</v>
          </cell>
        </row>
        <row r="114">
          <cell r="A114">
            <v>10531</v>
          </cell>
          <cell r="B114" t="str">
            <v>HYDEL POWER GENERATION PLANTS</v>
          </cell>
        </row>
        <row r="115">
          <cell r="A115">
            <v>10532</v>
          </cell>
          <cell r="B115" t="str">
            <v xml:space="preserve">PLANT FOUNDATION FOR HYDEL POWER </v>
          </cell>
        </row>
        <row r="116">
          <cell r="B116" t="str">
            <v>GENERATING PLANT</v>
          </cell>
        </row>
        <row r="117">
          <cell r="A117">
            <v>10535</v>
          </cell>
          <cell r="B117" t="str">
            <v>AUXILIRIES IN HYDEL POWER PLANTS</v>
          </cell>
        </row>
        <row r="118">
          <cell r="A118" t="str">
            <v>-</v>
          </cell>
          <cell r="B118" t="str">
            <v>-</v>
          </cell>
        </row>
        <row r="119">
          <cell r="A119">
            <v>10517</v>
          </cell>
          <cell r="B119" t="str">
            <v>GAS STATIONS ,GAS PIPELINES ETC.</v>
          </cell>
        </row>
        <row r="120">
          <cell r="A120">
            <v>10536</v>
          </cell>
          <cell r="B120" t="str">
            <v>GAS POWER PLANTS</v>
          </cell>
        </row>
        <row r="121">
          <cell r="A121">
            <v>10537</v>
          </cell>
          <cell r="B121" t="str">
            <v>PLANT FOUNDATION FOR GAS POWER PLANTS</v>
          </cell>
        </row>
        <row r="122">
          <cell r="A122">
            <v>10538</v>
          </cell>
          <cell r="B122" t="str">
            <v>AUXILIRIES IN GAS POWER PLANTS</v>
          </cell>
        </row>
        <row r="123">
          <cell r="A123" t="str">
            <v>-</v>
          </cell>
          <cell r="B123" t="str">
            <v>-</v>
          </cell>
        </row>
        <row r="125">
          <cell r="A125">
            <v>10551</v>
          </cell>
          <cell r="B125" t="str">
            <v>MATERIAL HANDLING EQUIPMENT-EARTHMOVERS</v>
          </cell>
        </row>
        <row r="126">
          <cell r="B126" t="str">
            <v>BULLDOZER</v>
          </cell>
        </row>
        <row r="127">
          <cell r="A127">
            <v>10552</v>
          </cell>
          <cell r="B127" t="str">
            <v>MATERIAL HANDLING EQUIP. CEMENT - MIXERS</v>
          </cell>
        </row>
        <row r="128">
          <cell r="A128">
            <v>10553</v>
          </cell>
          <cell r="B128" t="str">
            <v>MATERIAL HANDLING EQUIP. CRANES</v>
          </cell>
        </row>
        <row r="129">
          <cell r="A129">
            <v>10555</v>
          </cell>
          <cell r="B129" t="str">
            <v>MATERIAL HANDLING EQUIPMENT - OTHERS</v>
          </cell>
        </row>
        <row r="130">
          <cell r="A130">
            <v>10563</v>
          </cell>
          <cell r="B130" t="str">
            <v>BATTERIES INCLUDING CHARGING EQUIPMENT</v>
          </cell>
        </row>
        <row r="131">
          <cell r="A131">
            <v>10577</v>
          </cell>
          <cell r="B131" t="str">
            <v>AIR-CONDITIONIG PLANT-PORTABLE</v>
          </cell>
        </row>
        <row r="132">
          <cell r="A132" t="str">
            <v>-</v>
          </cell>
          <cell r="B132" t="str">
            <v>-</v>
          </cell>
        </row>
        <row r="133">
          <cell r="A133">
            <v>10568</v>
          </cell>
          <cell r="B133" t="str">
            <v>SYNCHRONOUS CONDENSORS</v>
          </cell>
        </row>
        <row r="134">
          <cell r="A134" t="str">
            <v>-</v>
          </cell>
          <cell r="B134" t="str">
            <v>-</v>
          </cell>
        </row>
        <row r="135">
          <cell r="A135">
            <v>10571</v>
          </cell>
          <cell r="B135" t="str">
            <v xml:space="preserve">COMMUNICATON EQUIPMENT-RADIO &amp; HIGH </v>
          </cell>
        </row>
        <row r="136">
          <cell r="B136" t="str">
            <v>FREQUENCY CARRIER</v>
          </cell>
        </row>
        <row r="137">
          <cell r="A137">
            <v>10572</v>
          </cell>
          <cell r="B137" t="str">
            <v xml:space="preserve">COMMUNICATION EQUIPMENT- TELEPHONES </v>
          </cell>
        </row>
        <row r="138">
          <cell r="A138">
            <v>10574</v>
          </cell>
          <cell r="B138" t="str">
            <v>STATIC MACHINE TOOLS &amp; EQUIPMENTS</v>
          </cell>
        </row>
        <row r="139">
          <cell r="A139">
            <v>10576</v>
          </cell>
          <cell r="B139" t="str">
            <v>AIR-CONDITIONING PLANT-STATIC</v>
          </cell>
        </row>
        <row r="141">
          <cell r="A141">
            <v>10580</v>
          </cell>
          <cell r="B141" t="str">
            <v>REFRIGERATORS AND WATER COOLERS</v>
          </cell>
        </row>
        <row r="142">
          <cell r="A142">
            <v>10581</v>
          </cell>
          <cell r="B142" t="str">
            <v>METER TESTING LABORATORY TOOLS &amp; EQUIP.</v>
          </cell>
        </row>
        <row r="143">
          <cell r="A143">
            <v>10582</v>
          </cell>
          <cell r="B143" t="str">
            <v>EQUIPMENTS IN HOSPITALS/CLINICS</v>
          </cell>
        </row>
        <row r="144">
          <cell r="A144">
            <v>10583</v>
          </cell>
          <cell r="B144" t="str">
            <v>TOOLS AND TACKLES</v>
          </cell>
        </row>
        <row r="145">
          <cell r="A145">
            <v>10584</v>
          </cell>
          <cell r="B145" t="str">
            <v xml:space="preserve">PETROL PUMP REFILLING SERVICE </v>
          </cell>
        </row>
        <row r="146">
          <cell r="B146" t="str">
            <v/>
          </cell>
        </row>
        <row r="147">
          <cell r="A147">
            <v>10599</v>
          </cell>
          <cell r="B147" t="str">
            <v xml:space="preserve">OTHER MISC. EQUIPMENTS INCLUDING </v>
          </cell>
        </row>
        <row r="148">
          <cell r="B148" t="str">
            <v>FIRE PROTECTION SYSTEM</v>
          </cell>
        </row>
        <row r="149">
          <cell r="A149" t="str">
            <v>-</v>
          </cell>
          <cell r="B149" t="str">
            <v>-</v>
          </cell>
        </row>
        <row r="150">
          <cell r="B150" t="str">
            <v>TOTAL OF 10.5</v>
          </cell>
        </row>
        <row r="151">
          <cell r="A151" t="str">
            <v>-</v>
          </cell>
          <cell r="B151" t="str">
            <v>-</v>
          </cell>
        </row>
        <row r="153">
          <cell r="A153">
            <v>10.6</v>
          </cell>
          <cell r="B153" t="str">
            <v>LINES,CABLE NETWORK ETC.</v>
          </cell>
        </row>
        <row r="154">
          <cell r="A154" t="str">
            <v>-</v>
          </cell>
          <cell r="B154" t="str">
            <v>-----------------------</v>
          </cell>
        </row>
        <row r="155">
          <cell r="A155">
            <v>10601</v>
          </cell>
          <cell r="B155" t="str">
            <v>OVERHEAD LINES ON FAB.STEEL OPERATING</v>
          </cell>
        </row>
        <row r="156">
          <cell r="B156" t="str">
            <v>AT VOLTAGE &gt; 66 KV</v>
          </cell>
        </row>
        <row r="157">
          <cell r="A157">
            <v>10611</v>
          </cell>
          <cell r="B157" t="str">
            <v xml:space="preserve">UNDERGROUND CABLES - JOINT BOXES </v>
          </cell>
        </row>
        <row r="158">
          <cell r="B158" t="str">
            <v>&amp; DISCONNECTING BOXES</v>
          </cell>
        </row>
        <row r="159">
          <cell r="A159" t="str">
            <v>-</v>
          </cell>
          <cell r="B159" t="str">
            <v>-</v>
          </cell>
        </row>
        <row r="160">
          <cell r="A160">
            <v>10602</v>
          </cell>
          <cell r="B160" t="str">
            <v>OVERHEAD LINES ON STEEL SUPPORT VOLTAGE</v>
          </cell>
        </row>
        <row r="161">
          <cell r="B161" t="str">
            <v>BETWEEN 13.2 AND 66 KV</v>
          </cell>
        </row>
        <row r="162">
          <cell r="A162">
            <v>10603</v>
          </cell>
          <cell r="B162" t="str">
            <v>OVERHEAD LINES ON RCC SUPPORT</v>
          </cell>
        </row>
        <row r="163">
          <cell r="A163">
            <v>10604</v>
          </cell>
          <cell r="B163" t="str">
            <v>OVERHEAD LINES - ON TREATED WOOD SUPPORT</v>
          </cell>
        </row>
        <row r="164">
          <cell r="A164" t="str">
            <v>-</v>
          </cell>
          <cell r="B164" t="str">
            <v>-</v>
          </cell>
        </row>
        <row r="165">
          <cell r="A165">
            <v>10612</v>
          </cell>
          <cell r="B165" t="str">
            <v>UNDERGROUND CABLES - CABLE DUCT SYSTEM</v>
          </cell>
        </row>
        <row r="166">
          <cell r="A166" t="str">
            <v>-</v>
          </cell>
          <cell r="B166" t="str">
            <v>-</v>
          </cell>
        </row>
        <row r="167">
          <cell r="A167">
            <v>10613</v>
          </cell>
          <cell r="B167" t="str">
            <v xml:space="preserve">INTERNAL WIRING INCLUDING FITTINGS </v>
          </cell>
        </row>
        <row r="168">
          <cell r="B168" t="str">
            <v>&amp; FIXTURES</v>
          </cell>
        </row>
        <row r="169">
          <cell r="A169">
            <v>10621</v>
          </cell>
          <cell r="B169" t="str">
            <v>SERVICE CONNECTIONS</v>
          </cell>
        </row>
        <row r="170">
          <cell r="A170">
            <v>10625</v>
          </cell>
          <cell r="B170" t="str">
            <v>TEMPORARY CONNECTIONS FOR SUPPLY OF POWER</v>
          </cell>
        </row>
        <row r="171">
          <cell r="A171">
            <v>10631</v>
          </cell>
          <cell r="B171" t="str">
            <v>METERING EQUIPMENTS</v>
          </cell>
        </row>
        <row r="172">
          <cell r="A172">
            <v>10641</v>
          </cell>
          <cell r="B172" t="str">
            <v>STREET LIGHTING AND SIGNAL SYSTEM</v>
          </cell>
        </row>
        <row r="173">
          <cell r="A173">
            <v>10651</v>
          </cell>
          <cell r="B173" t="str">
            <v xml:space="preserve">SINGLE POINT CONNECTIONS TO </v>
          </cell>
        </row>
        <row r="174">
          <cell r="B174" t="str">
            <v>JHUGGI JHOPDIES</v>
          </cell>
        </row>
        <row r="175">
          <cell r="A175">
            <v>10685</v>
          </cell>
          <cell r="B175" t="str">
            <v>MISCELLANEOUS EQUIPMENTS</v>
          </cell>
        </row>
        <row r="176">
          <cell r="A176" t="str">
            <v>-</v>
          </cell>
          <cell r="B176" t="str">
            <v>-</v>
          </cell>
        </row>
        <row r="177">
          <cell r="B177" t="str">
            <v>TOTAL OF 10.6</v>
          </cell>
        </row>
        <row r="178">
          <cell r="A178" t="str">
            <v>-</v>
          </cell>
          <cell r="B178" t="str">
            <v>-</v>
          </cell>
        </row>
        <row r="180">
          <cell r="A180">
            <v>10.7</v>
          </cell>
          <cell r="B180" t="str">
            <v>VEHICLES</v>
          </cell>
        </row>
        <row r="181">
          <cell r="A181" t="str">
            <v>-</v>
          </cell>
          <cell r="B181" t="str">
            <v>--------</v>
          </cell>
        </row>
        <row r="182">
          <cell r="A182">
            <v>10710</v>
          </cell>
          <cell r="B182" t="str">
            <v>TRUCKS,TEMPOS &amp; TREKKERS</v>
          </cell>
        </row>
        <row r="183">
          <cell r="A183">
            <v>10720</v>
          </cell>
          <cell r="B183" t="str">
            <v>BUSES INCLUDING MINI BUSES</v>
          </cell>
        </row>
        <row r="184">
          <cell r="A184">
            <v>10730</v>
          </cell>
          <cell r="B184" t="str">
            <v>JEEPS AND MOTER CARS</v>
          </cell>
        </row>
        <row r="185">
          <cell r="A185">
            <v>10740</v>
          </cell>
          <cell r="B185" t="str">
            <v>OTHER VEHICLES</v>
          </cell>
        </row>
        <row r="186">
          <cell r="A186" t="str">
            <v>-</v>
          </cell>
          <cell r="B186" t="str">
            <v>-</v>
          </cell>
        </row>
        <row r="187">
          <cell r="B187" t="str">
            <v>TOTAL OF 10.7</v>
          </cell>
        </row>
        <row r="188">
          <cell r="A188" t="str">
            <v>-</v>
          </cell>
          <cell r="B188" t="str">
            <v>-</v>
          </cell>
        </row>
        <row r="189">
          <cell r="A189" t="str">
            <v>-</v>
          </cell>
          <cell r="B189" t="str">
            <v>-</v>
          </cell>
        </row>
        <row r="190">
          <cell r="A190">
            <v>10800</v>
          </cell>
          <cell r="B190" t="str">
            <v>FURNITURE AND FIXTURES</v>
          </cell>
        </row>
        <row r="191">
          <cell r="A191" t="str">
            <v>-</v>
          </cell>
          <cell r="B191" t="str">
            <v>----------------------</v>
          </cell>
        </row>
        <row r="193">
          <cell r="A193">
            <v>10.9</v>
          </cell>
          <cell r="B193" t="str">
            <v>OFFICE EQUIPMENTS</v>
          </cell>
        </row>
        <row r="194">
          <cell r="A194" t="str">
            <v>-</v>
          </cell>
          <cell r="B194" t="str">
            <v>-----------------</v>
          </cell>
        </row>
        <row r="195">
          <cell r="A195">
            <v>10901</v>
          </cell>
          <cell r="B195" t="str">
            <v>CALCULATORS</v>
          </cell>
        </row>
        <row r="196">
          <cell r="A196">
            <v>10902</v>
          </cell>
          <cell r="B196" t="str">
            <v>TYPEWRITERS</v>
          </cell>
        </row>
        <row r="197">
          <cell r="A197">
            <v>10903</v>
          </cell>
          <cell r="B197" t="str">
            <v>CASH REGISTERS IN CASH OFFICES</v>
          </cell>
        </row>
        <row r="198">
          <cell r="A198">
            <v>10904</v>
          </cell>
          <cell r="B198" t="str">
            <v>OTHERS</v>
          </cell>
        </row>
        <row r="199">
          <cell r="A199">
            <v>10905</v>
          </cell>
          <cell r="B199" t="str">
            <v>COMPUTERS</v>
          </cell>
        </row>
        <row r="200">
          <cell r="A200" t="str">
            <v>-</v>
          </cell>
          <cell r="B200" t="str">
            <v>-</v>
          </cell>
        </row>
        <row r="201">
          <cell r="B201" t="str">
            <v>TOTAL OF 10.9</v>
          </cell>
        </row>
        <row r="202">
          <cell r="A202" t="str">
            <v>-</v>
          </cell>
          <cell r="B202" t="str">
            <v>-</v>
          </cell>
        </row>
        <row r="203">
          <cell r="A203" t="str">
            <v>=</v>
          </cell>
          <cell r="B203" t="str">
            <v>=</v>
          </cell>
        </row>
        <row r="204">
          <cell r="B204" t="str">
            <v>GRAND TOTAL OF GROUP 10</v>
          </cell>
        </row>
        <row r="205">
          <cell r="A205" t="str">
            <v>=</v>
          </cell>
          <cell r="B205" t="str">
            <v>=</v>
          </cell>
        </row>
        <row r="222">
          <cell r="A222">
            <v>10101</v>
          </cell>
          <cell r="B222" t="str">
            <v>LAND OWNED UNDER FULL TITLE</v>
          </cell>
        </row>
        <row r="223">
          <cell r="A223">
            <v>10104</v>
          </cell>
          <cell r="B223" t="str">
            <v xml:space="preserve">COST OF LAND DEVELOPMENT NOT OF </v>
          </cell>
        </row>
        <row r="224">
          <cell r="B224" t="str">
            <v>ENDURING NATURE</v>
          </cell>
        </row>
        <row r="225">
          <cell r="A225">
            <v>10105</v>
          </cell>
          <cell r="B225" t="str">
            <v>COST OF LAND RESETTLEMENT (PROVISIONAL)</v>
          </cell>
        </row>
        <row r="226">
          <cell r="A226">
            <v>10106</v>
          </cell>
          <cell r="B226" t="str">
            <v xml:space="preserve">COST OF TREE PLANTATION FOR TREE CUTDOWN </v>
          </cell>
        </row>
        <row r="227">
          <cell r="A227" t="str">
            <v>-</v>
          </cell>
          <cell r="B227" t="str">
            <v>-</v>
          </cell>
        </row>
        <row r="228">
          <cell r="A228">
            <v>10102</v>
          </cell>
          <cell r="B228" t="str">
            <v>LAND HELD UNDER LEASE</v>
          </cell>
        </row>
        <row r="229">
          <cell r="A229">
            <v>10103</v>
          </cell>
          <cell r="B229" t="str">
            <v>COST OF LAND DEVELOPMENT ON LEASEHOLD LAND</v>
          </cell>
        </row>
        <row r="230">
          <cell r="A230" t="str">
            <v>-</v>
          </cell>
          <cell r="B230" t="str">
            <v>-</v>
          </cell>
        </row>
        <row r="231">
          <cell r="B231" t="str">
            <v>TOTAL OF 10.1</v>
          </cell>
        </row>
        <row r="232">
          <cell r="A232" t="str">
            <v>-</v>
          </cell>
          <cell r="B232" t="str">
            <v>-</v>
          </cell>
        </row>
        <row r="234">
          <cell r="A234">
            <v>10.199999999999999</v>
          </cell>
          <cell r="B234" t="str">
            <v>BUILDINGS CONTAINING GEN.,TRANSMISSION</v>
          </cell>
        </row>
        <row r="235">
          <cell r="B235" t="str">
            <v>&amp; DISTRIBUTION EQUIPMENT</v>
          </cell>
        </row>
        <row r="236">
          <cell r="A236" t="str">
            <v>------------------------------------</v>
          </cell>
          <cell r="B236" t="str">
            <v>-----------------------------------</v>
          </cell>
        </row>
        <row r="237">
          <cell r="A237">
            <v>10201</v>
          </cell>
          <cell r="B237" t="str">
            <v xml:space="preserve">BUILDINGS CONTAINING THERMO ELECTRIC </v>
          </cell>
        </row>
        <row r="238">
          <cell r="B238" t="str">
            <v>GENERATION EQUIPMENT</v>
          </cell>
        </row>
        <row r="239">
          <cell r="A239" t="str">
            <v>-</v>
          </cell>
          <cell r="B239" t="str">
            <v>-</v>
          </cell>
        </row>
        <row r="240">
          <cell r="A240">
            <v>10202</v>
          </cell>
          <cell r="B240" t="str">
            <v xml:space="preserve">BUILDINGS CONTAINING HYDRO GENERATION </v>
          </cell>
        </row>
        <row r="241">
          <cell r="B241" t="str">
            <v>EQUIPMENT</v>
          </cell>
        </row>
        <row r="242">
          <cell r="A242" t="str">
            <v>-</v>
          </cell>
          <cell r="B242" t="str">
            <v>-</v>
          </cell>
        </row>
        <row r="243">
          <cell r="A243">
            <v>10203</v>
          </cell>
          <cell r="B243" t="str">
            <v>BUILDINGS CONTAINING DIESEL ELEC.GEN.PLANT</v>
          </cell>
        </row>
        <row r="244">
          <cell r="A244" t="str">
            <v>-</v>
          </cell>
          <cell r="B244" t="str">
            <v>-</v>
          </cell>
        </row>
        <row r="245">
          <cell r="A245">
            <v>10207</v>
          </cell>
          <cell r="B245" t="str">
            <v xml:space="preserve">BUILDINGS CONTAINING TRANSMISSION </v>
          </cell>
        </row>
        <row r="246">
          <cell r="B246" t="str">
            <v>INSTALLATION</v>
          </cell>
        </row>
        <row r="247">
          <cell r="A247">
            <v>10208</v>
          </cell>
          <cell r="B247" t="str">
            <v xml:space="preserve">BUILDINGS CONTAINING DISTRIBUTION </v>
          </cell>
        </row>
        <row r="248">
          <cell r="B248" t="str">
            <v>INSTALLATION</v>
          </cell>
        </row>
        <row r="249">
          <cell r="A249">
            <v>10211</v>
          </cell>
          <cell r="B249" t="str">
            <v>OFFICE BUILDINGS</v>
          </cell>
        </row>
        <row r="250">
          <cell r="A250">
            <v>10222</v>
          </cell>
          <cell r="B250" t="str">
            <v>RESIDENTIAL COLONY FOR STAFF</v>
          </cell>
        </row>
        <row r="251">
          <cell r="A251">
            <v>10233</v>
          </cell>
          <cell r="B251" t="str">
            <v>OTHER BUILDINGS</v>
          </cell>
        </row>
        <row r="252">
          <cell r="A252">
            <v>10234</v>
          </cell>
          <cell r="B252" t="str">
            <v>P.C.C. BUILDINGS</v>
          </cell>
        </row>
        <row r="253">
          <cell r="A253">
            <v>10235</v>
          </cell>
          <cell r="B253" t="str">
            <v>M.T.R.U. BUILDINGS</v>
          </cell>
        </row>
        <row r="254">
          <cell r="A254">
            <v>10236</v>
          </cell>
          <cell r="B254" t="str">
            <v>M.R.U. BUILDINGS</v>
          </cell>
        </row>
        <row r="255">
          <cell r="A255">
            <v>10237</v>
          </cell>
          <cell r="B255" t="str">
            <v>FABRICATION WORKSHOP</v>
          </cell>
        </row>
        <row r="256">
          <cell r="A256" t="str">
            <v>-</v>
          </cell>
          <cell r="B256" t="str">
            <v>-</v>
          </cell>
        </row>
        <row r="257">
          <cell r="B257" t="str">
            <v>TOTAL OF 10.2</v>
          </cell>
        </row>
        <row r="258">
          <cell r="A258" t="str">
            <v>-</v>
          </cell>
          <cell r="B258" t="str">
            <v>-</v>
          </cell>
        </row>
        <row r="260">
          <cell r="A260">
            <v>10.3</v>
          </cell>
          <cell r="B260" t="str">
            <v>HYDRAULIC WORKS</v>
          </cell>
        </row>
        <row r="261">
          <cell r="A261" t="str">
            <v>-</v>
          </cell>
          <cell r="B261" t="str">
            <v>---------------</v>
          </cell>
        </row>
        <row r="262">
          <cell r="A262">
            <v>10301</v>
          </cell>
          <cell r="B262" t="str">
            <v xml:space="preserve">HYD.WORKS HYDRO ELEC.SYSTEMS,WEIRS,DAMS </v>
          </cell>
        </row>
        <row r="263">
          <cell r="A263" t="str">
            <v>-</v>
          </cell>
          <cell r="B263" t="str">
            <v>-</v>
          </cell>
        </row>
        <row r="264">
          <cell r="A264">
            <v>10310</v>
          </cell>
          <cell r="B264" t="str">
            <v>COOLING WATER SYSTEM</v>
          </cell>
        </row>
        <row r="265">
          <cell r="A265">
            <v>10311</v>
          </cell>
          <cell r="B265" t="str">
            <v>COOLING TOWERS</v>
          </cell>
        </row>
        <row r="266">
          <cell r="A266">
            <v>10315</v>
          </cell>
          <cell r="B266" t="str">
            <v xml:space="preserve">SWEET WATER ARRANGEMENTS INCLUDING </v>
          </cell>
        </row>
        <row r="267">
          <cell r="B267" t="str">
            <v>RESERVOIRS</v>
          </cell>
        </row>
        <row r="268">
          <cell r="A268">
            <v>10319</v>
          </cell>
          <cell r="B268" t="str">
            <v>DUCTS AND PENSTOCK</v>
          </cell>
        </row>
        <row r="269">
          <cell r="A269">
            <v>10320</v>
          </cell>
          <cell r="B269" t="str">
            <v xml:space="preserve">PLANT,PIPELINES FOR WATER SUPPLY IN </v>
          </cell>
        </row>
        <row r="270">
          <cell r="B270" t="str">
            <v>RESIDENTIAL COLONY</v>
          </cell>
        </row>
        <row r="271">
          <cell r="A271">
            <v>10321</v>
          </cell>
          <cell r="B271" t="str">
            <v>RESERVOIR,FOREBAY AND INTAKE</v>
          </cell>
        </row>
        <row r="272">
          <cell r="A272" t="str">
            <v>-</v>
          </cell>
          <cell r="B272" t="str">
            <v>-</v>
          </cell>
        </row>
        <row r="273">
          <cell r="A273">
            <v>10305</v>
          </cell>
          <cell r="B273" t="str">
            <v xml:space="preserve">HYDEL WORKS,RCC PIPES,SURGE TANKS,VALVES </v>
          </cell>
        </row>
        <row r="274">
          <cell r="A274">
            <v>10322</v>
          </cell>
          <cell r="B274" t="str">
            <v>DRAINAGE AND SEWARAGE RESIDENTIAL COLONY</v>
          </cell>
        </row>
        <row r="275">
          <cell r="A275">
            <v>10323</v>
          </cell>
          <cell r="B275" t="str">
            <v>BYPASS CHANNEL AND ITS WORKS</v>
          </cell>
        </row>
        <row r="276">
          <cell r="A276">
            <v>10324</v>
          </cell>
          <cell r="B276" t="str">
            <v>TAIL RACE CHANNEL</v>
          </cell>
        </row>
        <row r="277">
          <cell r="A277">
            <v>10325</v>
          </cell>
          <cell r="B277" t="str">
            <v>MISC. WORKS</v>
          </cell>
        </row>
        <row r="278">
          <cell r="A278" t="str">
            <v>-</v>
          </cell>
          <cell r="B278" t="str">
            <v>-</v>
          </cell>
        </row>
        <row r="279">
          <cell r="B279" t="str">
            <v>TOTAL OF 10.3</v>
          </cell>
        </row>
        <row r="280">
          <cell r="A280" t="str">
            <v>-</v>
          </cell>
          <cell r="B280" t="str">
            <v>-</v>
          </cell>
        </row>
        <row r="282">
          <cell r="A282">
            <v>10.4</v>
          </cell>
          <cell r="B282" t="str">
            <v>OTHER CIVIL WORKS</v>
          </cell>
        </row>
        <row r="283">
          <cell r="A283" t="str">
            <v>-</v>
          </cell>
          <cell r="B283" t="str">
            <v>-----------------</v>
          </cell>
        </row>
        <row r="284">
          <cell r="A284">
            <v>10401</v>
          </cell>
          <cell r="B284" t="str">
            <v>PUCCA ROADS</v>
          </cell>
        </row>
        <row r="285">
          <cell r="A285">
            <v>10402</v>
          </cell>
          <cell r="B285" t="str">
            <v>KUCHCHA ROADS</v>
          </cell>
        </row>
        <row r="286">
          <cell r="A286">
            <v>10412</v>
          </cell>
          <cell r="B286" t="str">
            <v>RAILWAY SIDINGS</v>
          </cell>
        </row>
        <row r="287">
          <cell r="A287">
            <v>10415</v>
          </cell>
          <cell r="B287" t="str">
            <v>RIVER INTAKE WELL</v>
          </cell>
        </row>
        <row r="288">
          <cell r="A288">
            <v>10420</v>
          </cell>
          <cell r="B288" t="str">
            <v>BOUNDARY WALL FOR CIVIL BUILDINGS</v>
          </cell>
        </row>
        <row r="289">
          <cell r="A289">
            <v>10425</v>
          </cell>
          <cell r="B289" t="str">
            <v>CONSTRUCTION OF DISCHARGE CANAL</v>
          </cell>
        </row>
        <row r="290">
          <cell r="A290" t="str">
            <v>-</v>
          </cell>
          <cell r="B290" t="str">
            <v>-</v>
          </cell>
        </row>
        <row r="291">
          <cell r="B291" t="str">
            <v>TOTAL OF 10.4</v>
          </cell>
        </row>
        <row r="292">
          <cell r="A292" t="str">
            <v>-</v>
          </cell>
          <cell r="B292" t="str">
            <v>-</v>
          </cell>
        </row>
        <row r="294">
          <cell r="A294">
            <v>10.5</v>
          </cell>
          <cell r="B294" t="str">
            <v>PLANT AND MACHINERY</v>
          </cell>
        </row>
        <row r="295">
          <cell r="A295" t="str">
            <v>-</v>
          </cell>
          <cell r="B295" t="str">
            <v>-------------------</v>
          </cell>
        </row>
        <row r="296">
          <cell r="A296">
            <v>10501</v>
          </cell>
          <cell r="B296" t="str">
            <v>BOILER PLANT &amp; EQUIPMENTS</v>
          </cell>
        </row>
        <row r="297">
          <cell r="A297">
            <v>10502</v>
          </cell>
          <cell r="B297" t="str">
            <v>FURNACE/BURNERS</v>
          </cell>
        </row>
        <row r="298">
          <cell r="A298">
            <v>10503</v>
          </cell>
          <cell r="B298" t="str">
            <v>TURBINE GENERATOR STEAM POWER GEN.</v>
          </cell>
        </row>
        <row r="299">
          <cell r="A299">
            <v>10504</v>
          </cell>
          <cell r="B299" t="str">
            <v>PLANT FOUNDATION FOR STEAM POWER PLANT</v>
          </cell>
        </row>
        <row r="300">
          <cell r="A300">
            <v>10507</v>
          </cell>
          <cell r="B300" t="str">
            <v>ASH HANDLING PLANT</v>
          </cell>
        </row>
        <row r="301">
          <cell r="A301">
            <v>10509</v>
          </cell>
          <cell r="B301" t="str">
            <v>AUXILIRIES IN STEAM POWER PLANT</v>
          </cell>
        </row>
        <row r="302">
          <cell r="A302">
            <v>10511</v>
          </cell>
          <cell r="B302" t="str">
            <v>LOCOMOTIVES AND WAGONS</v>
          </cell>
        </row>
        <row r="303">
          <cell r="A303">
            <v>10512</v>
          </cell>
          <cell r="B303" t="str">
            <v>COAL CONVEYOR &amp; CRUSHER</v>
          </cell>
        </row>
        <row r="304">
          <cell r="A304">
            <v>10515</v>
          </cell>
          <cell r="B304" t="str">
            <v>COAL HANDLING PLANT &amp; HANDLING EQUIPMENT</v>
          </cell>
        </row>
        <row r="305">
          <cell r="A305">
            <v>10516</v>
          </cell>
          <cell r="B305" t="str">
            <v>OIL TANKS, OIL HANDING PLANT &amp; EQUIPMENT</v>
          </cell>
        </row>
        <row r="306">
          <cell r="A306">
            <v>10520</v>
          </cell>
          <cell r="B306" t="str">
            <v>INSTRUMENTATION AND CONTROLS</v>
          </cell>
        </row>
        <row r="307">
          <cell r="A307">
            <v>10541</v>
          </cell>
          <cell r="B307" t="str">
            <v xml:space="preserve">TRANSMISSION PLANT-TRANSFORMERS </v>
          </cell>
        </row>
        <row r="308">
          <cell r="B308" t="str">
            <v>100 KVA &amp; ABOVE</v>
          </cell>
        </row>
        <row r="309">
          <cell r="A309">
            <v>10542</v>
          </cell>
          <cell r="B309" t="str">
            <v>OTHER TRANSFORMERS - POWER HOUSE</v>
          </cell>
        </row>
        <row r="310">
          <cell r="A310">
            <v>10543</v>
          </cell>
          <cell r="B310" t="str">
            <v xml:space="preserve">OTHER TRANS.PLANT SUB EQUIP. FIXED </v>
          </cell>
        </row>
        <row r="311">
          <cell r="B311" t="str">
            <v>APPARATUS</v>
          </cell>
        </row>
        <row r="312">
          <cell r="A312">
            <v>10544</v>
          </cell>
          <cell r="B312" t="str">
            <v xml:space="preserve">SUBSTATION TRANSFORMER &amp; KIOSKS </v>
          </cell>
        </row>
        <row r="313">
          <cell r="B313" t="str">
            <v>100 KVA &amp; ABOVE</v>
          </cell>
        </row>
        <row r="314">
          <cell r="A314">
            <v>10545</v>
          </cell>
          <cell r="B314" t="str">
            <v xml:space="preserve">SUBSTATION TRANSFORMER &amp; KIOSKS </v>
          </cell>
        </row>
        <row r="315">
          <cell r="B315" t="str">
            <v>BELOW 100 KVA</v>
          </cell>
        </row>
        <row r="316">
          <cell r="A316">
            <v>10546</v>
          </cell>
          <cell r="B316" t="str">
            <v>LINE TRANSFORMER BELOW 100 KVA</v>
          </cell>
        </row>
        <row r="317">
          <cell r="A317">
            <v>10561</v>
          </cell>
          <cell r="B317" t="str">
            <v>SWITCHGEARS INCLUDING CABLE CONNECTIONS</v>
          </cell>
        </row>
        <row r="318">
          <cell r="A318">
            <v>10565</v>
          </cell>
          <cell r="B318" t="str">
            <v>FABRICATION SHOP/WORKSHOP PLANT &amp; EQUIP.</v>
          </cell>
        </row>
        <row r="319">
          <cell r="A319">
            <v>10567</v>
          </cell>
          <cell r="B319" t="str">
            <v>LIGHTNING ARRESTORS</v>
          </cell>
        </row>
        <row r="320">
          <cell r="A320" t="str">
            <v>-</v>
          </cell>
          <cell r="B320" t="str">
            <v>-</v>
          </cell>
        </row>
        <row r="321">
          <cell r="A321">
            <v>10531</v>
          </cell>
          <cell r="B321" t="str">
            <v>HYDEL POWER GENERATION PLANTS</v>
          </cell>
        </row>
        <row r="322">
          <cell r="A322">
            <v>10532</v>
          </cell>
          <cell r="B322" t="str">
            <v xml:space="preserve">PLANT FOUNDATION FOR HYDEL POWER </v>
          </cell>
        </row>
        <row r="323">
          <cell r="B323" t="str">
            <v>GENERATING PLANT</v>
          </cell>
        </row>
        <row r="324">
          <cell r="A324">
            <v>10535</v>
          </cell>
          <cell r="B324" t="str">
            <v>AUXILIRIES IN HYDEL POWER PLANTS</v>
          </cell>
        </row>
        <row r="325">
          <cell r="A325" t="str">
            <v>-</v>
          </cell>
          <cell r="B325" t="str">
            <v>-</v>
          </cell>
        </row>
        <row r="326">
          <cell r="A326">
            <v>10517</v>
          </cell>
          <cell r="B326" t="str">
            <v>GAS STATIONS ,GAS PIPELINES ETC.</v>
          </cell>
        </row>
        <row r="327">
          <cell r="A327">
            <v>10536</v>
          </cell>
          <cell r="B327" t="str">
            <v>GAS POWER PLANTS</v>
          </cell>
        </row>
        <row r="328">
          <cell r="A328">
            <v>10537</v>
          </cell>
          <cell r="B328" t="str">
            <v>PLANT FOUNDATION FOR GAS POWER PLANTS</v>
          </cell>
        </row>
        <row r="329">
          <cell r="A329">
            <v>10538</v>
          </cell>
          <cell r="B329" t="str">
            <v>AUXILIRIES IN GAS POWER PLANTS</v>
          </cell>
        </row>
        <row r="330">
          <cell r="A330" t="str">
            <v>-</v>
          </cell>
          <cell r="B330" t="str">
            <v>-</v>
          </cell>
        </row>
        <row r="332">
          <cell r="A332">
            <v>10551</v>
          </cell>
          <cell r="B332" t="str">
            <v>MATERIAL HANDLING EQUIPMENT-EARTHMOVERS</v>
          </cell>
        </row>
        <row r="333">
          <cell r="B333" t="str">
            <v>BULLDOZER</v>
          </cell>
        </row>
        <row r="334">
          <cell r="A334">
            <v>10552</v>
          </cell>
          <cell r="B334" t="str">
            <v>MATERIAL HANDLING EQUIP. CEMENT - MIXERS</v>
          </cell>
        </row>
        <row r="335">
          <cell r="A335">
            <v>10553</v>
          </cell>
          <cell r="B335" t="str">
            <v>MATERIAL HANDLING EQUIP. CRANES</v>
          </cell>
        </row>
        <row r="336">
          <cell r="A336">
            <v>10555</v>
          </cell>
          <cell r="B336" t="str">
            <v>MATERIAL HANDLING EQUIPMENT - OTHERS</v>
          </cell>
        </row>
        <row r="337">
          <cell r="A337">
            <v>10563</v>
          </cell>
          <cell r="B337" t="str">
            <v>BATTERIES INCLUDING CHARGING EQUIPMENT</v>
          </cell>
        </row>
        <row r="338">
          <cell r="A338">
            <v>10577</v>
          </cell>
          <cell r="B338" t="str">
            <v>AIR-CONDITIONIG PLANT-PORTABLE</v>
          </cell>
        </row>
        <row r="339">
          <cell r="A339" t="str">
            <v>-</v>
          </cell>
          <cell r="B339" t="str">
            <v>-</v>
          </cell>
        </row>
        <row r="340">
          <cell r="A340">
            <v>10568</v>
          </cell>
          <cell r="B340" t="str">
            <v>SYNCHRONOUS CONDENSORS</v>
          </cell>
        </row>
        <row r="341">
          <cell r="A341" t="str">
            <v>-</v>
          </cell>
          <cell r="B341" t="str">
            <v>-</v>
          </cell>
        </row>
        <row r="342">
          <cell r="A342">
            <v>10571</v>
          </cell>
          <cell r="B342" t="str">
            <v xml:space="preserve">COMMUNICATON EQUIPMENT-RADIO &amp; HIGH </v>
          </cell>
        </row>
        <row r="343">
          <cell r="B343" t="str">
            <v>FREQUENCY CARRIER</v>
          </cell>
        </row>
        <row r="344">
          <cell r="A344">
            <v>10572</v>
          </cell>
          <cell r="B344" t="str">
            <v xml:space="preserve">COMMUNICATION EQUIPMENT- TELEPHONES </v>
          </cell>
        </row>
        <row r="345">
          <cell r="A345">
            <v>10574</v>
          </cell>
          <cell r="B345" t="str">
            <v>STATIC MACHINE TOOLS &amp; EQUIPMENTS</v>
          </cell>
        </row>
        <row r="346">
          <cell r="A346">
            <v>10576</v>
          </cell>
          <cell r="B346" t="str">
            <v>AIR-CONDITIONING PLANT-STATIC</v>
          </cell>
        </row>
        <row r="348">
          <cell r="A348">
            <v>10580</v>
          </cell>
          <cell r="B348" t="str">
            <v>REFRIGERATORS AND WATER COOLERS</v>
          </cell>
        </row>
        <row r="349">
          <cell r="A349">
            <v>10581</v>
          </cell>
          <cell r="B349" t="str">
            <v>METER TESTING LABORATORY TOOLS &amp; EQUIP.</v>
          </cell>
        </row>
        <row r="350">
          <cell r="A350">
            <v>10582</v>
          </cell>
          <cell r="B350" t="str">
            <v>EQUIPMENTS IN HOSPITALS/CLINICS</v>
          </cell>
        </row>
        <row r="351">
          <cell r="A351">
            <v>10583</v>
          </cell>
          <cell r="B351" t="str">
            <v>TOOLS AND TACKLES</v>
          </cell>
        </row>
        <row r="352">
          <cell r="A352">
            <v>10584</v>
          </cell>
          <cell r="B352" t="str">
            <v xml:space="preserve">PETROL PUMP REFILLING SERVICE </v>
          </cell>
        </row>
        <row r="353">
          <cell r="B353" t="str">
            <v/>
          </cell>
        </row>
        <row r="354">
          <cell r="A354">
            <v>10599</v>
          </cell>
          <cell r="B354" t="str">
            <v xml:space="preserve">OTHER MISC. EQUIPMENTS INCLUDING </v>
          </cell>
        </row>
        <row r="355">
          <cell r="B355" t="str">
            <v>FIRE PROTECTION SYSTEM</v>
          </cell>
        </row>
        <row r="356">
          <cell r="A356" t="str">
            <v>-</v>
          </cell>
          <cell r="B356" t="str">
            <v>-</v>
          </cell>
        </row>
        <row r="357">
          <cell r="B357" t="str">
            <v>TOTAL OF 10.5</v>
          </cell>
        </row>
        <row r="358">
          <cell r="A358" t="str">
            <v>-</v>
          </cell>
          <cell r="B358" t="str">
            <v>-</v>
          </cell>
        </row>
        <row r="360">
          <cell r="A360">
            <v>10.6</v>
          </cell>
          <cell r="B360" t="str">
            <v>LINES,CABLE NETWORK ETC.</v>
          </cell>
        </row>
        <row r="361">
          <cell r="A361" t="str">
            <v>-</v>
          </cell>
          <cell r="B361" t="str">
            <v>-----------------------</v>
          </cell>
        </row>
        <row r="362">
          <cell r="A362">
            <v>10601</v>
          </cell>
          <cell r="B362" t="str">
            <v>OVERHEAD LINES ON FAB.STEEL OPERATING</v>
          </cell>
        </row>
        <row r="363">
          <cell r="B363" t="str">
            <v>AT VOLTAGE &gt; 66 KV</v>
          </cell>
        </row>
        <row r="364">
          <cell r="A364">
            <v>10611</v>
          </cell>
          <cell r="B364" t="str">
            <v xml:space="preserve">UNDERGROUND CABLES - JOINT BOXES </v>
          </cell>
        </row>
        <row r="365">
          <cell r="B365" t="str">
            <v>&amp; DISCONNECTING BOXES</v>
          </cell>
        </row>
        <row r="366">
          <cell r="A366" t="str">
            <v>-</v>
          </cell>
          <cell r="B366" t="str">
            <v>-</v>
          </cell>
        </row>
        <row r="367">
          <cell r="A367">
            <v>10602</v>
          </cell>
          <cell r="B367" t="str">
            <v>OVERHEAD LINES ON STEEL SUPPORT VOLTAGE</v>
          </cell>
        </row>
        <row r="368">
          <cell r="B368" t="str">
            <v>BETWEEN 13.2 AND 66 KV</v>
          </cell>
        </row>
        <row r="369">
          <cell r="A369">
            <v>10603</v>
          </cell>
          <cell r="B369" t="str">
            <v>OVERHEAD LINES ON RCC SUPPORT</v>
          </cell>
        </row>
        <row r="370">
          <cell r="A370">
            <v>10604</v>
          </cell>
          <cell r="B370" t="str">
            <v>OVERHEAD LINES - ON TREATED WOOD SUPPORT</v>
          </cell>
        </row>
        <row r="371">
          <cell r="A371" t="str">
            <v>-</v>
          </cell>
          <cell r="B371" t="str">
            <v>-</v>
          </cell>
        </row>
        <row r="372">
          <cell r="A372">
            <v>10612</v>
          </cell>
          <cell r="B372" t="str">
            <v>UNDERGROUND CABLES - CABLE DUCT SYSTEM</v>
          </cell>
        </row>
        <row r="373">
          <cell r="A373" t="str">
            <v>-</v>
          </cell>
          <cell r="B373" t="str">
            <v>-</v>
          </cell>
        </row>
        <row r="374">
          <cell r="A374">
            <v>10613</v>
          </cell>
          <cell r="B374" t="str">
            <v xml:space="preserve">INTERNAL WIRING INCLUDING FITTINGS </v>
          </cell>
        </row>
        <row r="375">
          <cell r="B375" t="str">
            <v>&amp; FIXTURES</v>
          </cell>
        </row>
        <row r="376">
          <cell r="A376">
            <v>10621</v>
          </cell>
          <cell r="B376" t="str">
            <v>SERVICE CONNECTIONS</v>
          </cell>
        </row>
        <row r="377">
          <cell r="A377">
            <v>10625</v>
          </cell>
          <cell r="B377" t="str">
            <v>TEMPORARY CONNECTIONS FOR SUPPLY OF POWER</v>
          </cell>
        </row>
        <row r="378">
          <cell r="A378">
            <v>10631</v>
          </cell>
          <cell r="B378" t="str">
            <v>METERING EQUIPMENTS</v>
          </cell>
        </row>
        <row r="379">
          <cell r="A379">
            <v>10641</v>
          </cell>
          <cell r="B379" t="str">
            <v>STREET LIGHTING AND SIGNAL SYSTEM</v>
          </cell>
        </row>
        <row r="380">
          <cell r="A380">
            <v>10651</v>
          </cell>
          <cell r="B380" t="str">
            <v xml:space="preserve">SINGLE POINT CONNECTIONS TO </v>
          </cell>
        </row>
        <row r="381">
          <cell r="B381" t="str">
            <v>JHUGGI JHOPDIES</v>
          </cell>
        </row>
        <row r="382">
          <cell r="A382">
            <v>10685</v>
          </cell>
          <cell r="B382" t="str">
            <v>MISCELLANEOUS EQUIPMENTS</v>
          </cell>
        </row>
        <row r="383">
          <cell r="A383" t="str">
            <v>-</v>
          </cell>
          <cell r="B383" t="str">
            <v>-</v>
          </cell>
        </row>
        <row r="384">
          <cell r="B384" t="str">
            <v>TOTAL OF 10.6</v>
          </cell>
        </row>
        <row r="385">
          <cell r="A385" t="str">
            <v>-</v>
          </cell>
          <cell r="B385" t="str">
            <v>-</v>
          </cell>
        </row>
        <row r="387">
          <cell r="A387">
            <v>10.7</v>
          </cell>
          <cell r="B387" t="str">
            <v>VEHICLES</v>
          </cell>
        </row>
        <row r="388">
          <cell r="A388" t="str">
            <v>-</v>
          </cell>
          <cell r="B388" t="str">
            <v>--------</v>
          </cell>
        </row>
        <row r="389">
          <cell r="A389">
            <v>10710</v>
          </cell>
          <cell r="B389" t="str">
            <v>TRUCKS,TEMPOS &amp; TREKKERS</v>
          </cell>
        </row>
        <row r="390">
          <cell r="A390">
            <v>10720</v>
          </cell>
          <cell r="B390" t="str">
            <v>BUSES INCLUDING MINI BUSES</v>
          </cell>
        </row>
        <row r="391">
          <cell r="A391">
            <v>10730</v>
          </cell>
          <cell r="B391" t="str">
            <v>JEEPS AND MOTER CARS</v>
          </cell>
        </row>
        <row r="392">
          <cell r="A392">
            <v>10740</v>
          </cell>
          <cell r="B392" t="str">
            <v>OTHER VEHICLES</v>
          </cell>
        </row>
        <row r="393">
          <cell r="A393" t="str">
            <v>-</v>
          </cell>
          <cell r="B393" t="str">
            <v>-</v>
          </cell>
        </row>
        <row r="394">
          <cell r="B394" t="str">
            <v>TOTAL OF 10.7</v>
          </cell>
        </row>
        <row r="395">
          <cell r="A395" t="str">
            <v>-</v>
          </cell>
          <cell r="B395" t="str">
            <v>-</v>
          </cell>
        </row>
        <row r="396">
          <cell r="A396" t="str">
            <v>-</v>
          </cell>
          <cell r="B396" t="str">
            <v>-</v>
          </cell>
        </row>
        <row r="397">
          <cell r="A397">
            <v>10800</v>
          </cell>
          <cell r="B397" t="str">
            <v>FURNITURE AND FIXTURES</v>
          </cell>
        </row>
        <row r="398">
          <cell r="A398" t="str">
            <v>-</v>
          </cell>
          <cell r="B398" t="str">
            <v>----------------------</v>
          </cell>
        </row>
        <row r="400">
          <cell r="A400">
            <v>10.9</v>
          </cell>
          <cell r="B400" t="str">
            <v>OFFICE EQUIPMENTS</v>
          </cell>
        </row>
        <row r="401">
          <cell r="A401" t="str">
            <v>-</v>
          </cell>
          <cell r="B401" t="str">
            <v>-----------------</v>
          </cell>
        </row>
        <row r="402">
          <cell r="A402">
            <v>10901</v>
          </cell>
          <cell r="B402" t="str">
            <v>CALCULATORS</v>
          </cell>
        </row>
        <row r="403">
          <cell r="A403">
            <v>10902</v>
          </cell>
          <cell r="B403" t="str">
            <v>TYPEWRITERS</v>
          </cell>
        </row>
        <row r="404">
          <cell r="A404">
            <v>10903</v>
          </cell>
          <cell r="B404" t="str">
            <v>CASH REGISTERS IN CASH OFFICES</v>
          </cell>
        </row>
        <row r="405">
          <cell r="A405">
            <v>10904</v>
          </cell>
          <cell r="B405" t="str">
            <v>OTHERS</v>
          </cell>
        </row>
        <row r="406">
          <cell r="A406">
            <v>10905</v>
          </cell>
          <cell r="B406" t="str">
            <v>COMPUTERS</v>
          </cell>
        </row>
      </sheetData>
      <sheetData sheetId="13"/>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1.1 "/>
      <sheetName val="A 2.1 PY"/>
      <sheetName val="A 2.1 CY"/>
      <sheetName val="A 2.1 EY"/>
      <sheetName val="A 2.2"/>
      <sheetName val="A 2.3"/>
      <sheetName val="Power Pur 3.1 (PY)"/>
      <sheetName val="Power Pur 3.1 (CY)"/>
      <sheetName val="Power Pur 3.1 (EY)"/>
      <sheetName val="A 3.2"/>
      <sheetName val="A 3.3 PY"/>
      <sheetName val="A 3.3 CY"/>
      <sheetName val="A 3.3 EY"/>
      <sheetName val="A 3.4"/>
      <sheetName val="A 3.5"/>
      <sheetName val="A 3.6 (PY)"/>
      <sheetName val="A 3.6 (CY)"/>
      <sheetName val="A 3.6 (EY)"/>
      <sheetName val="A 3.7"/>
      <sheetName val="A 3.8"/>
      <sheetName val="A 3.9"/>
      <sheetName val="A 3.10 "/>
      <sheetName val="A-5.1(PY)"/>
      <sheetName val="A-5.1(CY) "/>
      <sheetName val="A-5.1(EY)"/>
      <sheetName val="A-5.2(PY)"/>
      <sheetName val="A-5.2(CY)"/>
      <sheetName val="A-5.2(EY)"/>
      <sheetName val="A -5.3"/>
      <sheetName val="form 6.1 (PY) Gen"/>
      <sheetName val="form 6.1(PY)T&amp;D "/>
      <sheetName val="form 6.1 (CY) Gen"/>
      <sheetName val="form 6.1(CY) T&amp;D"/>
      <sheetName val="form 6.1 (EY) Gen "/>
      <sheetName val="form 6.1(EY) T&amp;D"/>
      <sheetName val="A 7.1"/>
      <sheetName val="A 7.2"/>
      <sheetName val="A 7.3"/>
      <sheetName val="A 7.4"/>
      <sheetName val="A 8.1"/>
      <sheetName val="A 8.2"/>
      <sheetName val="A 8.3"/>
      <sheetName val="A 8.4"/>
      <sheetName val="A 8.5"/>
      <sheetName val="A 8.6"/>
      <sheetName val="A 8.7"/>
      <sheetName val="A 8.8"/>
      <sheetName val="A 8.9"/>
      <sheetName val="A 8.10"/>
      <sheetName val="8.11 PY"/>
      <sheetName val="8.11 CY"/>
      <sheetName val="8.11 EY"/>
      <sheetName val="A-10.1"/>
      <sheetName val="A 10.2 (A)"/>
      <sheetName val="A 10.2 B"/>
      <sheetName val="A 10.2 C"/>
      <sheetName val="A 10.2 D"/>
      <sheetName val="A 10.3"/>
      <sheetName val="A 10.4"/>
      <sheetName val="Rev Calculation"/>
      <sheetName val="A 9.1"/>
      <sheetName val="A-1_1_"/>
      <sheetName val="A_2_1_PY"/>
      <sheetName val="A_2_1_CY"/>
      <sheetName val="A_2_1_EY"/>
      <sheetName val="A_2_2"/>
      <sheetName val="A_2_3"/>
      <sheetName val="Power_Pur_3_1_(PY)"/>
      <sheetName val="Power_Pur_3_1_(CY)"/>
      <sheetName val="Power_Pur_3_1_(EY)"/>
      <sheetName val="A_3_2"/>
      <sheetName val="A_3_3_PY"/>
      <sheetName val="A_3_3_CY"/>
      <sheetName val="A_3_3_EY"/>
      <sheetName val="A_3_4"/>
      <sheetName val="A_3_5"/>
      <sheetName val="A_3_6_(PY)"/>
      <sheetName val="A_3_6_(CY)"/>
      <sheetName val="A_3_6_(EY)"/>
      <sheetName val="A_3_7"/>
      <sheetName val="A_3_8"/>
      <sheetName val="A_3_9"/>
      <sheetName val="A_3_10_"/>
      <sheetName val="A-5_1(PY)"/>
      <sheetName val="A-5_1(CY)_"/>
      <sheetName val="A-5_1(EY)"/>
      <sheetName val="A-5_2(PY)"/>
      <sheetName val="A-5_2(CY)"/>
      <sheetName val="A-5_2(EY)"/>
      <sheetName val="A_-5_3"/>
      <sheetName val="form_6_1_(PY)_Gen"/>
      <sheetName val="form_6_1(PY)T&amp;D_"/>
      <sheetName val="form_6_1_(CY)_Gen"/>
      <sheetName val="form_6_1(CY)_T&amp;D"/>
      <sheetName val="form_6_1_(EY)_Gen_"/>
      <sheetName val="form_6_1(EY)_T&amp;D"/>
      <sheetName val="A_7_1"/>
      <sheetName val="A_7_2"/>
      <sheetName val="A_7_3"/>
      <sheetName val="A_7_4"/>
      <sheetName val="A_8_1"/>
      <sheetName val="A_8_2"/>
      <sheetName val="A_8_3"/>
      <sheetName val="A_8_4"/>
      <sheetName val="A_8_5"/>
      <sheetName val="A_8_6"/>
      <sheetName val="A_8_7"/>
      <sheetName val="A_8_8"/>
      <sheetName val="A_8_9"/>
      <sheetName val="A_8_10"/>
      <sheetName val="8_11_PY"/>
      <sheetName val="8_11_CY"/>
      <sheetName val="8_11_EY"/>
      <sheetName val="A-10_1"/>
      <sheetName val="A_10_2_(A)"/>
      <sheetName val="A_10_2_B"/>
      <sheetName val="A_10_2_C"/>
      <sheetName val="A_10_2_D"/>
      <sheetName val="A_10_3"/>
      <sheetName val="A_10_4"/>
      <sheetName val="Rev_Calculation"/>
      <sheetName val="A_9_1"/>
      <sheetName val="A 3_7"/>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row r="35">
          <cell r="I35">
            <v>63490.540060935658</v>
          </cell>
        </row>
        <row r="44">
          <cell r="I44">
            <v>17654.636270525258</v>
          </cell>
        </row>
      </sheetData>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LY -99-00"/>
      <sheetName val="Hydro Data"/>
      <sheetName val="HLY0001"/>
      <sheetName val="SUMMERY"/>
      <sheetName val="mnthly-chrt"/>
      <sheetName val="purchase"/>
      <sheetName val="dpc cost"/>
      <sheetName val="Plant Availability"/>
      <sheetName val="MOD-PROJ"/>
      <sheetName val="Apr-99"/>
      <sheetName val="May-99"/>
      <sheetName val="Jun-99"/>
      <sheetName val="July-99"/>
      <sheetName val="Aug-99"/>
      <sheetName val="Sept-99"/>
      <sheetName val="Oct-99"/>
      <sheetName val="Nov-99"/>
      <sheetName val="Dec-99"/>
      <sheetName val="Jan-00"/>
      <sheetName val="Feb-00"/>
      <sheetName val="Mar-00"/>
      <sheetName val="A 3.7"/>
      <sheetName val="HLY_-99-00"/>
      <sheetName val="Hydro_Data"/>
      <sheetName val="dpc_cost"/>
      <sheetName val="Plant_Availability"/>
    </sheetNames>
    <sheetDataSet>
      <sheetData sheetId="0" refreshError="1"/>
      <sheetData sheetId="1" refreshError="1"/>
      <sheetData sheetId="2" refreshError="1"/>
      <sheetData sheetId="3" refreshError="1">
        <row r="1">
          <cell r="P1">
            <v>0.72</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_MP"/>
      <sheetName val="Tariff Sheet"/>
      <sheetName val="Summary_EZ"/>
      <sheetName val="Summary_WZ"/>
      <sheetName val="Summary_CZ"/>
      <sheetName val="Sale Summary_MP"/>
      <sheetName val="Sale Summary_EZ"/>
      <sheetName val="Sale Summary_WZ"/>
      <sheetName val="Sale Summary_CZ"/>
      <sheetName val="Saubhagya"/>
      <sheetName val="Existing vs Proposed Revenue"/>
    </sheetNames>
    <sheetDataSet>
      <sheetData sheetId="0"/>
      <sheetData sheetId="1">
        <row r="1">
          <cell r="A1" t="str">
            <v>Back to Index</v>
          </cell>
        </row>
      </sheetData>
      <sheetData sheetId="2"/>
      <sheetData sheetId="3"/>
      <sheetData sheetId="4"/>
      <sheetData sheetId="5"/>
      <sheetData sheetId="6"/>
      <sheetData sheetId="7"/>
      <sheetData sheetId="8"/>
      <sheetData sheetId="9"/>
      <sheetData sheetId="10"/>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000000000000"/>
      <sheetName val="BKDNS-11KV"/>
      <sheetName val="BKDNS-33KV"/>
      <sheetName val="BKDNS-EHT"/>
      <sheetName val="Newabstract"/>
      <sheetName val="SHORTFALL"/>
      <sheetName val="ehtbds"/>
      <sheetName val="EHT"/>
      <sheetName val="BKDNS"/>
      <sheetName val="ehtbd"/>
      <sheetName val="PTR-FAILURES"/>
      <sheetName val="DTR-FAILURES"/>
      <sheetName val="disomwiseDTRs"/>
      <sheetName val="EHT-ABSTRACT"/>
      <sheetName val="BKDNS (2)"/>
      <sheetName val="24-07-04 "/>
      <sheetName val="ABST(SOUTH)"/>
      <sheetName val="Profit &amp; Loss"/>
      <sheetName val="Profit &amp; Loss july"/>
      <sheetName val="27-08-04  (2)"/>
      <sheetName val="ABST(SOUTH) rev 08-0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over all s curve"/>
      <sheetName val="CritIssues"/>
      <sheetName val="DETAIL SHEET"/>
      <sheetName val="ANALYSIS SHEET"/>
      <sheetName val="CONCERNS"/>
      <sheetName val="Sheet3 (2)"/>
      <sheetName val="SUMMERY"/>
      <sheetName val="Users Authorisations"/>
    </sheetNames>
    <sheetDataSet>
      <sheetData sheetId="0" refreshError="1"/>
      <sheetData sheetId="1"/>
      <sheetData sheetId="2" refreshError="1"/>
      <sheetData sheetId="3" refreshError="1">
        <row r="10">
          <cell r="L10">
            <v>37044</v>
          </cell>
          <cell r="M10">
            <v>37051</v>
          </cell>
          <cell r="N10">
            <v>37058</v>
          </cell>
          <cell r="O10">
            <v>37065</v>
          </cell>
          <cell r="P10">
            <v>37072</v>
          </cell>
          <cell r="Q10">
            <v>37079</v>
          </cell>
          <cell r="R10">
            <v>37086</v>
          </cell>
          <cell r="S10">
            <v>37093</v>
          </cell>
          <cell r="T10">
            <v>37100</v>
          </cell>
          <cell r="U10">
            <v>37107</v>
          </cell>
          <cell r="V10">
            <v>37114</v>
          </cell>
          <cell r="W10">
            <v>37121</v>
          </cell>
          <cell r="X10">
            <v>37128</v>
          </cell>
          <cell r="Y10">
            <v>37135</v>
          </cell>
          <cell r="Z10">
            <v>37142</v>
          </cell>
          <cell r="AA10">
            <v>37149</v>
          </cell>
          <cell r="AB10">
            <v>37156</v>
          </cell>
          <cell r="AC10">
            <v>37163</v>
          </cell>
          <cell r="AD10">
            <v>37170</v>
          </cell>
          <cell r="AE10">
            <v>37177</v>
          </cell>
          <cell r="AF10">
            <v>37184</v>
          </cell>
          <cell r="AG10">
            <v>37191</v>
          </cell>
          <cell r="AH10">
            <v>37198</v>
          </cell>
          <cell r="AI10">
            <v>37205</v>
          </cell>
          <cell r="AJ10">
            <v>37212</v>
          </cell>
          <cell r="AK10">
            <v>37219</v>
          </cell>
          <cell r="AL10">
            <v>37226</v>
          </cell>
          <cell r="AM10">
            <v>37233</v>
          </cell>
          <cell r="AN10">
            <v>37240</v>
          </cell>
          <cell r="AO10">
            <v>37247</v>
          </cell>
          <cell r="AP10">
            <v>37254</v>
          </cell>
          <cell r="AQ10">
            <v>37261</v>
          </cell>
          <cell r="AR10">
            <v>37268</v>
          </cell>
          <cell r="AS10">
            <v>37275</v>
          </cell>
          <cell r="AT10">
            <v>37282</v>
          </cell>
          <cell r="AU10">
            <v>37289</v>
          </cell>
          <cell r="AV10">
            <v>37296</v>
          </cell>
          <cell r="AW10">
            <v>37303</v>
          </cell>
          <cell r="AX10">
            <v>37310</v>
          </cell>
          <cell r="AY10">
            <v>37317</v>
          </cell>
          <cell r="AZ10">
            <v>37324</v>
          </cell>
          <cell r="BA10">
            <v>37331</v>
          </cell>
        </row>
        <row r="12">
          <cell r="L12">
            <v>0.91939793497976841</v>
          </cell>
          <cell r="N12">
            <v>0.99030277661504118</v>
          </cell>
          <cell r="P12">
            <v>1</v>
          </cell>
          <cell r="R12">
            <v>1</v>
          </cell>
          <cell r="T12">
            <v>1</v>
          </cell>
          <cell r="W12">
            <v>1</v>
          </cell>
          <cell r="X12">
            <v>1</v>
          </cell>
          <cell r="Y12">
            <v>1</v>
          </cell>
          <cell r="AA12">
            <v>1</v>
          </cell>
          <cell r="AC12">
            <v>1</v>
          </cell>
          <cell r="AE12">
            <v>1</v>
          </cell>
          <cell r="AH12">
            <v>1</v>
          </cell>
          <cell r="AJ12">
            <v>1</v>
          </cell>
          <cell r="AL12">
            <v>1</v>
          </cell>
          <cell r="AN12">
            <v>1</v>
          </cell>
          <cell r="AP12">
            <v>1</v>
          </cell>
          <cell r="AR12">
            <v>1</v>
          </cell>
          <cell r="AU12">
            <v>1</v>
          </cell>
          <cell r="AW12">
            <v>1</v>
          </cell>
          <cell r="AY12">
            <v>1</v>
          </cell>
          <cell r="BA12">
            <v>1</v>
          </cell>
        </row>
        <row r="13">
          <cell r="L13">
            <v>0.91939793497976841</v>
          </cell>
          <cell r="N13">
            <v>0.92567671271103669</v>
          </cell>
          <cell r="P13">
            <v>0.93132761266917818</v>
          </cell>
          <cell r="R13">
            <v>0.94562927305706712</v>
          </cell>
          <cell r="T13">
            <v>0.95686130877633591</v>
          </cell>
          <cell r="W13">
            <v>0.95686130877633591</v>
          </cell>
          <cell r="X13">
            <v>0.95686130877633591</v>
          </cell>
          <cell r="Y13">
            <v>0.95686130877633591</v>
          </cell>
          <cell r="Z13">
            <v>0.96644342123622162</v>
          </cell>
        </row>
        <row r="15">
          <cell r="L15">
            <v>0.89312549446961464</v>
          </cell>
          <cell r="N15">
            <v>0.92082276953216025</v>
          </cell>
          <cell r="P15">
            <v>0.95570598749506408</v>
          </cell>
          <cell r="R15">
            <v>1.0000076743079518</v>
          </cell>
          <cell r="T15">
            <v>1.0000076743079518</v>
          </cell>
          <cell r="W15">
            <v>1.0000076743079518</v>
          </cell>
          <cell r="X15">
            <v>1</v>
          </cell>
          <cell r="Y15">
            <v>1.0000076743079518</v>
          </cell>
          <cell r="AA15">
            <v>1.0000076743079518</v>
          </cell>
          <cell r="AC15">
            <v>1.0000076743079518</v>
          </cell>
          <cell r="AE15">
            <v>1.0000076743079518</v>
          </cell>
          <cell r="AH15">
            <v>1.0000076743079518</v>
          </cell>
          <cell r="AJ15">
            <v>1.0000076743079518</v>
          </cell>
          <cell r="AL15">
            <v>1.0000076743079518</v>
          </cell>
          <cell r="AN15">
            <v>1.0000076743079518</v>
          </cell>
          <cell r="AP15">
            <v>1.0000076743079518</v>
          </cell>
          <cell r="AR15">
            <v>1.0000076743079518</v>
          </cell>
          <cell r="AU15">
            <v>1.0000076743079518</v>
          </cell>
          <cell r="AW15">
            <v>1.0000076743079518</v>
          </cell>
          <cell r="AY15">
            <v>1.0000076743079518</v>
          </cell>
          <cell r="BA15">
            <v>1.0000076743079518</v>
          </cell>
        </row>
        <row r="16">
          <cell r="L16">
            <v>0.89312549446961464</v>
          </cell>
          <cell r="N16">
            <v>0.92082276953216025</v>
          </cell>
          <cell r="P16">
            <v>0.92786917956066683</v>
          </cell>
          <cell r="R16">
            <v>0.94217129892545737</v>
          </cell>
          <cell r="T16">
            <v>0.95689201690580283</v>
          </cell>
          <cell r="W16">
            <v>0.95689201690580283</v>
          </cell>
          <cell r="X16">
            <v>0.95689201690580283</v>
          </cell>
          <cell r="Y16">
            <v>0.95689201690580283</v>
          </cell>
          <cell r="Z16">
            <v>0.96647443688021251</v>
          </cell>
        </row>
        <row r="18">
          <cell r="L18">
            <v>0</v>
          </cell>
          <cell r="N18">
            <v>0</v>
          </cell>
          <cell r="P18">
            <v>0</v>
          </cell>
          <cell r="R18">
            <v>2.3804307937885542E-3</v>
          </cell>
          <cell r="T18">
            <v>2.2599785770530744E-2</v>
          </cell>
          <cell r="W18">
            <v>8.6974404865170177E-2</v>
          </cell>
          <cell r="X18">
            <v>0.14697440486517016</v>
          </cell>
          <cell r="Y18">
            <v>0.22464055285714485</v>
          </cell>
          <cell r="Z18">
            <v>0.3</v>
          </cell>
          <cell r="AA18">
            <v>0.42172657200446562</v>
          </cell>
          <cell r="AC18">
            <v>0.64032824836789182</v>
          </cell>
          <cell r="AE18">
            <v>0.84088511281930367</v>
          </cell>
          <cell r="AH18">
            <v>0.94993202229797302</v>
          </cell>
          <cell r="AJ18">
            <v>0.98847082204861225</v>
          </cell>
          <cell r="AL18">
            <v>0.99999999999999978</v>
          </cell>
          <cell r="AN18">
            <v>0.99999999999999978</v>
          </cell>
          <cell r="AP18">
            <v>0.99999999999999978</v>
          </cell>
          <cell r="AR18">
            <v>0.99999999999999978</v>
          </cell>
          <cell r="AU18">
            <v>0.99999999999999978</v>
          </cell>
          <cell r="AW18">
            <v>0.99999999999999978</v>
          </cell>
          <cell r="AY18">
            <v>0.99999999999999978</v>
          </cell>
          <cell r="BA18">
            <v>0.99999999999999978</v>
          </cell>
        </row>
        <row r="19">
          <cell r="L19">
            <v>0</v>
          </cell>
          <cell r="N19">
            <v>0</v>
          </cell>
          <cell r="P19">
            <v>0</v>
          </cell>
          <cell r="R19">
            <v>0</v>
          </cell>
          <cell r="S19">
            <v>0</v>
          </cell>
          <cell r="T19">
            <v>0</v>
          </cell>
          <cell r="U19">
            <v>0</v>
          </cell>
          <cell r="V19">
            <v>0</v>
          </cell>
          <cell r="W19">
            <v>0</v>
          </cell>
          <cell r="X19">
            <v>0</v>
          </cell>
          <cell r="Y19">
            <v>0</v>
          </cell>
          <cell r="Z19">
            <v>0</v>
          </cell>
          <cell r="AA19">
            <v>0</v>
          </cell>
          <cell r="AC19">
            <v>0</v>
          </cell>
          <cell r="AE19">
            <v>0</v>
          </cell>
          <cell r="AG19">
            <v>0</v>
          </cell>
          <cell r="AH19">
            <v>0</v>
          </cell>
          <cell r="AJ19">
            <v>0</v>
          </cell>
          <cell r="AL19">
            <v>0</v>
          </cell>
        </row>
        <row r="21">
          <cell r="L21">
            <v>0</v>
          </cell>
          <cell r="N21">
            <v>0</v>
          </cell>
          <cell r="P21">
            <v>6.6916836421089913E-3</v>
          </cell>
          <cell r="R21">
            <v>2.9219154387668218E-2</v>
          </cell>
          <cell r="T21">
            <v>7.7472282534953724E-2</v>
          </cell>
          <cell r="W21">
            <v>0.16754903180586575</v>
          </cell>
          <cell r="X21">
            <v>0.22754903180586575</v>
          </cell>
          <cell r="Y21">
            <v>0.30495825560038586</v>
          </cell>
          <cell r="Z21">
            <v>0.37995825560038587</v>
          </cell>
          <cell r="AA21">
            <v>0.47879200736018385</v>
          </cell>
          <cell r="AC21">
            <v>0.66049695012854148</v>
          </cell>
          <cell r="AE21">
            <v>0.81170798035669511</v>
          </cell>
          <cell r="AH21">
            <v>0.91688301087437651</v>
          </cell>
          <cell r="AJ21">
            <v>0.97238264254081697</v>
          </cell>
          <cell r="AL21">
            <v>0.99465163102722276</v>
          </cell>
          <cell r="AN21">
            <v>0.99999999999999989</v>
          </cell>
          <cell r="AP21">
            <v>0.99999999999999989</v>
          </cell>
          <cell r="AR21">
            <v>0.99999999999999989</v>
          </cell>
          <cell r="AU21">
            <v>0.99999999999999989</v>
          </cell>
          <cell r="AW21">
            <v>0.99999999999999989</v>
          </cell>
          <cell r="AY21">
            <v>0.99999999999999989</v>
          </cell>
          <cell r="BA21">
            <v>0.99999999999999989</v>
          </cell>
        </row>
        <row r="22">
          <cell r="L22">
            <v>0</v>
          </cell>
          <cell r="N22">
            <v>0</v>
          </cell>
          <cell r="P22">
            <v>2.4999264727508016E-3</v>
          </cell>
          <cell r="R22">
            <v>3.8136133250982816E-3</v>
          </cell>
          <cell r="T22">
            <v>5.051202279261878E-2</v>
          </cell>
          <cell r="W22">
            <v>0.10944138164329054</v>
          </cell>
          <cell r="X22">
            <v>0.11799329975174716</v>
          </cell>
          <cell r="Y22">
            <v>0.15210136088582321</v>
          </cell>
          <cell r="Z22">
            <v>0.20461243812837324</v>
          </cell>
          <cell r="AA22">
            <v>0</v>
          </cell>
          <cell r="AC22">
            <v>0</v>
          </cell>
          <cell r="AE22">
            <v>0</v>
          </cell>
          <cell r="AH22">
            <v>0</v>
          </cell>
          <cell r="AJ22">
            <v>0</v>
          </cell>
          <cell r="AL22">
            <v>0</v>
          </cell>
          <cell r="AN22">
            <v>0</v>
          </cell>
        </row>
        <row r="24">
          <cell r="L24">
            <v>1.6743944622193821E-2</v>
          </cell>
          <cell r="N24">
            <v>3.7909999902326998E-2</v>
          </cell>
          <cell r="P24">
            <v>0.12624262161801389</v>
          </cell>
          <cell r="R24">
            <v>0.28782530344911311</v>
          </cell>
          <cell r="T24">
            <v>0.4111375138311959</v>
          </cell>
          <cell r="W24">
            <v>0.47581602311780619</v>
          </cell>
          <cell r="X24">
            <v>0.4878160231178062</v>
          </cell>
          <cell r="Y24">
            <v>0.49533801140541694</v>
          </cell>
          <cell r="Z24">
            <v>0.55533801140541694</v>
          </cell>
          <cell r="AA24">
            <v>0.59589102203642652</v>
          </cell>
          <cell r="AC24">
            <v>0.79676569779691553</v>
          </cell>
          <cell r="AE24">
            <v>0.94298262676212585</v>
          </cell>
          <cell r="AH24">
            <v>0.99160743263701778</v>
          </cell>
          <cell r="AJ24">
            <v>1</v>
          </cell>
          <cell r="AL24">
            <v>1</v>
          </cell>
          <cell r="AN24">
            <v>1</v>
          </cell>
          <cell r="AP24">
            <v>1</v>
          </cell>
          <cell r="AR24">
            <v>1</v>
          </cell>
          <cell r="AU24">
            <v>1</v>
          </cell>
          <cell r="AW24">
            <v>1</v>
          </cell>
          <cell r="AY24">
            <v>1</v>
          </cell>
          <cell r="BA24">
            <v>1</v>
          </cell>
        </row>
        <row r="25">
          <cell r="L25">
            <v>1.6743944622193821E-2</v>
          </cell>
          <cell r="N25">
            <v>3.6069247373642525E-2</v>
          </cell>
          <cell r="P25">
            <v>0.14664904831604755</v>
          </cell>
          <cell r="R25">
            <v>0.20853187698223888</v>
          </cell>
          <cell r="T25">
            <v>0.27250769872620445</v>
          </cell>
          <cell r="W25">
            <v>0.30794904817651469</v>
          </cell>
          <cell r="X25">
            <v>0.33725095126535387</v>
          </cell>
          <cell r="Y25">
            <v>0.34283226613941853</v>
          </cell>
          <cell r="Z25">
            <v>0.38776185087563858</v>
          </cell>
          <cell r="AA25">
            <v>0</v>
          </cell>
          <cell r="AC25">
            <v>0</v>
          </cell>
          <cell r="AE25">
            <v>0</v>
          </cell>
          <cell r="AH25">
            <v>0</v>
          </cell>
          <cell r="AJ25">
            <v>0</v>
          </cell>
        </row>
        <row r="27">
          <cell r="L27">
            <v>1.7849742631617871E-2</v>
          </cell>
          <cell r="N27">
            <v>4.0682826465377381E-2</v>
          </cell>
          <cell r="P27">
            <v>8.1161372049561586E-2</v>
          </cell>
          <cell r="R27">
            <v>0.19783840669570052</v>
          </cell>
          <cell r="T27">
            <v>0.32073986797907061</v>
          </cell>
          <cell r="W27">
            <v>0.43882303324928812</v>
          </cell>
          <cell r="X27">
            <v>0.46382303324928814</v>
          </cell>
          <cell r="Y27">
            <v>0.48570272840584294</v>
          </cell>
          <cell r="Z27">
            <v>0.52070272840584297</v>
          </cell>
          <cell r="AA27">
            <v>0.56468214810457551</v>
          </cell>
          <cell r="AC27">
            <v>0.71385750285195237</v>
          </cell>
          <cell r="AE27">
            <v>0.87673387931881663</v>
          </cell>
          <cell r="AH27">
            <v>0.96623918047161728</v>
          </cell>
          <cell r="AJ27">
            <v>0.99443582773590578</v>
          </cell>
          <cell r="AL27">
            <v>1</v>
          </cell>
          <cell r="AN27">
            <v>1</v>
          </cell>
          <cell r="AP27">
            <v>1</v>
          </cell>
          <cell r="AR27">
            <v>1</v>
          </cell>
          <cell r="AU27">
            <v>1</v>
          </cell>
          <cell r="AW27">
            <v>1</v>
          </cell>
          <cell r="AY27">
            <v>1</v>
          </cell>
          <cell r="BA27">
            <v>1</v>
          </cell>
        </row>
        <row r="28">
          <cell r="L28">
            <v>1.3067253448903762E-2</v>
          </cell>
          <cell r="N28">
            <v>2.1568293666463418E-2</v>
          </cell>
          <cell r="P28">
            <v>7.2626859798765708E-2</v>
          </cell>
          <cell r="R28">
            <v>0.10740542810778078</v>
          </cell>
          <cell r="T28">
            <v>0.20994464730973647</v>
          </cell>
          <cell r="W28">
            <v>0.25789163039974777</v>
          </cell>
          <cell r="X28">
            <v>0.30098984619291547</v>
          </cell>
          <cell r="Y28">
            <v>0.30798393139447766</v>
          </cell>
          <cell r="Z28">
            <v>0.35626230505513645</v>
          </cell>
          <cell r="AA28">
            <v>0</v>
          </cell>
          <cell r="AC28">
            <v>0</v>
          </cell>
          <cell r="AE28">
            <v>0</v>
          </cell>
          <cell r="AH28">
            <v>0</v>
          </cell>
          <cell r="AJ28">
            <v>0</v>
          </cell>
          <cell r="AL28">
            <v>0</v>
          </cell>
        </row>
        <row r="30">
          <cell r="L30">
            <v>0</v>
          </cell>
          <cell r="N30">
            <v>0</v>
          </cell>
          <cell r="P30">
            <v>0</v>
          </cell>
          <cell r="R30">
            <v>0</v>
          </cell>
          <cell r="T30">
            <v>0</v>
          </cell>
          <cell r="W30">
            <v>0</v>
          </cell>
          <cell r="Y30">
            <v>0</v>
          </cell>
          <cell r="AA30">
            <v>2.7977805901403283E-2</v>
          </cell>
          <cell r="AC30">
            <v>0.10779287283849312</v>
          </cell>
          <cell r="AE30">
            <v>0.25931603269483516</v>
          </cell>
          <cell r="AH30">
            <v>0.41865145728765613</v>
          </cell>
          <cell r="AJ30">
            <v>0.46623763374067212</v>
          </cell>
          <cell r="AL30">
            <v>0.51047405986662098</v>
          </cell>
          <cell r="AN30">
            <v>0.56456577560551879</v>
          </cell>
          <cell r="AP30">
            <v>0.6601684895896428</v>
          </cell>
          <cell r="AR30">
            <v>0.79492215804626243</v>
          </cell>
          <cell r="AU30">
            <v>0.90139567913629648</v>
          </cell>
          <cell r="AW30">
            <v>0.96639909927725787</v>
          </cell>
          <cell r="AY30">
            <v>0.99462539028507024</v>
          </cell>
          <cell r="BA30">
            <v>1</v>
          </cell>
        </row>
        <row r="31">
          <cell r="L31">
            <v>0</v>
          </cell>
          <cell r="N31">
            <v>0</v>
          </cell>
          <cell r="P31">
            <v>0</v>
          </cell>
          <cell r="R31">
            <v>0</v>
          </cell>
          <cell r="T31">
            <v>0</v>
          </cell>
          <cell r="W31">
            <v>0</v>
          </cell>
          <cell r="X31">
            <v>0</v>
          </cell>
          <cell r="Y31">
            <v>0</v>
          </cell>
          <cell r="AA31">
            <v>0</v>
          </cell>
          <cell r="AC31">
            <v>0</v>
          </cell>
          <cell r="AE31">
            <v>0</v>
          </cell>
          <cell r="AH31">
            <v>0</v>
          </cell>
          <cell r="AJ31">
            <v>0</v>
          </cell>
          <cell r="AL31">
            <v>0</v>
          </cell>
          <cell r="AN31">
            <v>0</v>
          </cell>
          <cell r="AP31">
            <v>0</v>
          </cell>
          <cell r="AR31">
            <v>0</v>
          </cell>
          <cell r="AU31">
            <v>0</v>
          </cell>
          <cell r="AW31">
            <v>0</v>
          </cell>
          <cell r="AY31">
            <v>0</v>
          </cell>
          <cell r="BA31">
            <v>0</v>
          </cell>
        </row>
        <row r="54">
          <cell r="L54">
            <v>0.44047337977177931</v>
          </cell>
          <cell r="N54">
            <v>0.46006348124269364</v>
          </cell>
          <cell r="P54">
            <v>0.49432992119408287</v>
          </cell>
          <cell r="R54">
            <v>0.55475346079269849</v>
          </cell>
          <cell r="T54">
            <v>0.59383328395116886</v>
          </cell>
          <cell r="W54">
            <v>0.63407603834982917</v>
          </cell>
          <cell r="X54">
            <v>0.64653376856509359</v>
          </cell>
          <cell r="Y54">
            <v>0.67094873696075719</v>
          </cell>
          <cell r="Z54">
            <v>0.68931348798398795</v>
          </cell>
          <cell r="AA54">
            <v>0.72969405543426347</v>
          </cell>
          <cell r="AC54">
            <v>0.81388214962756034</v>
          </cell>
          <cell r="AE54">
            <v>0.89639675585243639</v>
          </cell>
          <cell r="AH54">
            <v>0.94445140444107056</v>
          </cell>
          <cell r="AJ54">
            <v>0.96021505869683488</v>
          </cell>
          <cell r="AL54">
            <v>0.96647065996666137</v>
          </cell>
          <cell r="AN54">
            <v>0.9703736875722615</v>
          </cell>
          <cell r="AP54">
            <v>0.9768810562080471</v>
          </cell>
          <cell r="AR54">
            <v>0.98605330414043613</v>
          </cell>
          <cell r="AU54">
            <v>0.9933006135818605</v>
          </cell>
          <cell r="AW54">
            <v>0.99772518690008594</v>
          </cell>
          <cell r="AY54">
            <v>0.99964645956227516</v>
          </cell>
          <cell r="BA54">
            <v>1.0000122919244645</v>
          </cell>
        </row>
        <row r="55">
          <cell r="L55">
            <v>0.43974091174764435</v>
          </cell>
          <cell r="N55">
            <v>0.45691147572755314</v>
          </cell>
          <cell r="P55">
            <v>0.48175844201387791</v>
          </cell>
          <cell r="R55">
            <v>0.5016635379898855</v>
          </cell>
          <cell r="T55">
            <v>0.53428292554164736</v>
          </cell>
          <cell r="W55">
            <v>0.54838567492262125</v>
          </cell>
          <cell r="X55">
            <v>0.55891371560164804</v>
          </cell>
          <cell r="Y55">
            <v>0.56207611295574722</v>
          </cell>
          <cell r="Z55">
            <v>0.58178408860555331</v>
          </cell>
          <cell r="AA55">
            <v>0</v>
          </cell>
          <cell r="AC55">
            <v>0</v>
          </cell>
          <cell r="AE55">
            <v>0</v>
          </cell>
          <cell r="AH55">
            <v>0</v>
          </cell>
          <cell r="AJ55">
            <v>0</v>
          </cell>
          <cell r="AL55">
            <v>0</v>
          </cell>
          <cell r="AN55">
            <v>0</v>
          </cell>
          <cell r="AP55">
            <v>0</v>
          </cell>
          <cell r="AR55">
            <v>0</v>
          </cell>
          <cell r="AU55">
            <v>0</v>
          </cell>
          <cell r="AW55">
            <v>0</v>
          </cell>
          <cell r="AY55">
            <v>0</v>
          </cell>
          <cell r="BA55">
            <v>0</v>
          </cell>
        </row>
      </sheetData>
      <sheetData sheetId="4" refreshError="1"/>
      <sheetData sheetId="5" refreshError="1"/>
      <sheetData sheetId="6" refreshError="1"/>
      <sheetData sheetId="7" refreshError="1"/>
      <sheetData sheetId="8" refreshError="1"/>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_Print"/>
      <sheetName val="EA_II"/>
      <sheetName val="EA_III_stnwise"/>
      <sheetName val="Tr Loss WR,MP,Tot "/>
      <sheetName val="THERMAL"/>
      <sheetName val="CSD0506"/>
      <sheetName val="Monthwise_MPLOSS"/>
      <sheetName val="HYDEL"/>
      <sheetName val="STN WISE EMR"/>
      <sheetName val="MPPGCL-injection"/>
      <sheetName val="Monthwise Inj_Losses"/>
      <sheetName val="Sheet1"/>
      <sheetName val="EA_IV"/>
      <sheetName val="EA_III"/>
      <sheetName val="EA_Summary"/>
      <sheetName val="EA_I"/>
      <sheetName val="Sheet6"/>
      <sheetName val="Sheet3"/>
      <sheetName val="Tr Loss WR,MP,Tot"/>
      <sheetName val="CHECK SHEET NEW"/>
      <sheetName val="BUS LOSSES"/>
      <sheetName val="Amount"/>
      <sheetName val="PR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llTags"/>
      <sheetName val="CntrlVlv"/>
      <sheetName val="FlowMtr"/>
      <sheetName val="IsolnVlv"/>
      <sheetName val="MOVs"/>
      <sheetName val="RelVlvs"/>
      <sheetName val="Overall"/>
      <sheetName val="ETASlippage"/>
      <sheetName val="BND-Merox-LNUU"/>
      <sheetName val="BSD-CPP"/>
      <sheetName val="BSN-Arom"/>
      <sheetName val="CD-FCC"/>
      <sheetName val="JP-Os&amp;Us"/>
      <sheetName val="JP-R_RLoading"/>
      <sheetName val="MDM-SHP_TAME"/>
      <sheetName val="MDM-RURW"/>
      <sheetName val="PBMR-Marine&amp;MTF"/>
      <sheetName val="RLG-CrudeHTrtr"/>
      <sheetName val="RMS-Utility"/>
      <sheetName val="SC-ATU_SWS"/>
      <sheetName val="SC-Coker"/>
      <sheetName val="InputActDelETA"/>
      <sheetName val="ProfileETAQrys"/>
      <sheetName val="InputPO_Del"/>
      <sheetName val="ProfilePO_DelQrys"/>
      <sheetName val="ChtData"/>
      <sheetName val="ChtData2"/>
      <sheetName val="Module1"/>
      <sheetName val="Module2"/>
      <sheetName val="finstats"/>
      <sheetName val="DATA"/>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sheetData sheetId="23"/>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1.1 "/>
      <sheetName val="A 2.1 PY"/>
      <sheetName val="A 2.1 CY"/>
      <sheetName val="A 2.1 EY"/>
      <sheetName val="A 2.2"/>
      <sheetName val="A 2.3"/>
      <sheetName val="Power Pur 3.1 (PY)"/>
      <sheetName val="Power Pur 3.1 (CY)"/>
      <sheetName val="Power Pur 3.1 (EY)"/>
      <sheetName val="A 3.2"/>
      <sheetName val="A 3.3 PY"/>
      <sheetName val="A 3.3 CY"/>
      <sheetName val="A 3.3 EY"/>
      <sheetName val="A 3.4"/>
      <sheetName val="A 3.5"/>
      <sheetName val="A 3.6 (PY)"/>
      <sheetName val="A 3.6 (CY)"/>
      <sheetName val="A 3.6 (EY)"/>
      <sheetName val="A 3.7"/>
      <sheetName val="A 3.8"/>
      <sheetName val="A 3.9"/>
      <sheetName val="A 3.10 "/>
      <sheetName val="A-5.1(PY)"/>
      <sheetName val="A-5.1(CY) "/>
      <sheetName val="A-5.1(EY)"/>
      <sheetName val="A-5.2(PY)"/>
      <sheetName val="A-5.2(CY)"/>
      <sheetName val="A-5.2(EY)"/>
      <sheetName val="A -5.3"/>
      <sheetName val="form 6.1 (PY) Gen"/>
      <sheetName val="form 6.1(PY)T&amp;D "/>
      <sheetName val="form 6.1 (CY) Gen"/>
      <sheetName val="form 6.1(CY) T&amp;D"/>
      <sheetName val="form 6.1 (EY) Gen "/>
      <sheetName val="form 6.1(EY) T&amp;D"/>
      <sheetName val="A 7.1"/>
      <sheetName val="A 7.2"/>
      <sheetName val="A 7.3"/>
      <sheetName val="A 7.4"/>
      <sheetName val="A 8.1"/>
      <sheetName val="A 8.2"/>
      <sheetName val="A 8.3"/>
      <sheetName val="A 8.4"/>
      <sheetName val="A 8.5"/>
      <sheetName val="A 8.6"/>
      <sheetName val="A 8.7"/>
      <sheetName val="A 8.8"/>
      <sheetName val="A 8.9"/>
      <sheetName val="A 8.10"/>
      <sheetName val="8.11 PY"/>
      <sheetName val="8.11 CY"/>
      <sheetName val="8.11 EY"/>
      <sheetName val="A-10.1"/>
      <sheetName val="A 10.2 (A)"/>
      <sheetName val="A 10.2 B"/>
      <sheetName val="A 10.2 C"/>
      <sheetName val="A 10.2 D"/>
      <sheetName val="A 10.3"/>
      <sheetName val="A 10.4"/>
      <sheetName val="Rev Calculation"/>
      <sheetName val="A 9.1"/>
      <sheetName val="A 3_7"/>
      <sheetName val="form_x0000__x0000__x0000__x0000__x0000__x0000__x0000__x0000__x0000__x0000__x0000__x0000__x0000_"/>
      <sheetName val=""/>
      <sheetName val="form"/>
      <sheetName val="form?????????????"/>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row r="35">
          <cell r="G35">
            <v>64254.226096970044</v>
          </cell>
          <cell r="I35">
            <v>63490.540060935658</v>
          </cell>
        </row>
        <row r="44">
          <cell r="I44">
            <v>17654.636270525258</v>
          </cell>
        </row>
      </sheetData>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sheetData sheetId="62" refreshError="1"/>
      <sheetData sheetId="63" refreshError="1"/>
      <sheetData sheetId="64" refreshError="1"/>
      <sheetData sheetId="65" refreshError="1"/>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ALLAN DETAILS"/>
      <sheetName val="XLR_NoRangeSheet"/>
      <sheetName val="CHALLAN_DETAILS"/>
    </sheetNames>
    <sheetDataSet>
      <sheetData sheetId="0" refreshError="1"/>
      <sheetData sheetId="1" refreshError="1">
        <row r="6">
          <cell r="D6" t="str">
            <v>15/04/2006</v>
          </cell>
          <cell r="E6" t="str">
            <v>15/05/2006</v>
          </cell>
          <cell r="F6" t="str">
            <v>15/06/2006</v>
          </cell>
          <cell r="G6" t="str">
            <v>15/07/2006</v>
          </cell>
          <cell r="H6" t="str">
            <v>14/08/2006</v>
          </cell>
          <cell r="I6" t="str">
            <v>15/09/2006</v>
          </cell>
          <cell r="J6" t="str">
            <v>15/10/2006</v>
          </cell>
          <cell r="K6" t="str">
            <v>15/11/2006</v>
          </cell>
          <cell r="L6" t="str">
            <v>15/12/2006</v>
          </cell>
          <cell r="M6" t="str">
            <v>15/01/2007</v>
          </cell>
          <cell r="N6">
            <v>0</v>
          </cell>
          <cell r="O6" t="str">
            <v>15/03/2007</v>
          </cell>
        </row>
      </sheetData>
      <sheetData sheetId="2"/>
    </sheetDataSet>
  </externalBook>
</externalLink>
</file>

<file path=xl/externalLinks/externalLink6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ily input"/>
      <sheetName val="Daily report"/>
      <sheetName val="OCM2"/>
      <sheetName val="OCM4"/>
      <sheetName val="OCM1"/>
      <sheetName val="OCM3"/>
      <sheetName val="OCM5"/>
      <sheetName val="OCM7"/>
      <sheetName val="INDEX"/>
      <sheetName val="OCM6"/>
      <sheetName val="highlight"/>
      <sheetName val="water"/>
      <sheetName val="AWARD"/>
      <sheetName val="CE"/>
      <sheetName val="hrawd"/>
      <sheetName val="04REL"/>
      <sheetName val="Daily_input"/>
      <sheetName val="Daily_report"/>
      <sheetName val="Instruction Sheet"/>
    </sheetNames>
    <sheetDataSet>
      <sheetData sheetId="0" refreshError="1"/>
      <sheetData sheetId="1" refreshError="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sheetData sheetId="17"/>
      <sheetData sheetId="18" refreshError="1"/>
    </sheetDataSet>
  </externalBook>
</externalLink>
</file>

<file path=xl/externalLinks/externalLink6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LY -99-00"/>
      <sheetName val="Hydro Data"/>
      <sheetName val="HLY0001"/>
      <sheetName val="SUMMERY"/>
      <sheetName val="mnthly-chrt"/>
      <sheetName val="purchase"/>
      <sheetName val="dpc cost"/>
      <sheetName val="Plant Availability"/>
      <sheetName val="MOD-PROJ"/>
      <sheetName val="Apr-99"/>
      <sheetName val="May-99"/>
      <sheetName val="Jun-99"/>
      <sheetName val="July-99"/>
      <sheetName val="Aug-99"/>
      <sheetName val="Sept-99"/>
      <sheetName val="Oct-99"/>
      <sheetName val="Nov-99"/>
      <sheetName val="Dec-99"/>
      <sheetName val="Jan-00"/>
      <sheetName val="Feb-00"/>
      <sheetName val="Mar-00"/>
    </sheetNames>
    <sheetDataSet>
      <sheetData sheetId="0" refreshError="1"/>
      <sheetData sheetId="1" refreshError="1"/>
      <sheetData sheetId="2" refreshError="1"/>
      <sheetData sheetId="3" refreshError="1">
        <row r="1">
          <cell r="P1">
            <v>0.72</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MFIXLD"/>
      <sheetName val="FC"/>
      <sheetName val="Load"/>
      <sheetName val="BD-Cons-FY 2017-18"/>
      <sheetName val="Cons- FY 2018-19"/>
      <sheetName val="DVVNL"/>
      <sheetName val="MVVNL"/>
      <sheetName val="PVVNL"/>
      <sheetName val="PuVVNL"/>
      <sheetName val="KESCo"/>
      <sheetName val="Cons-Existing-re comp"/>
      <sheetName val="Re-computation of sales-19- (2)"/>
      <sheetName val="Sheet4"/>
      <sheetName val="LMV-10 working"/>
      <sheetName val="FY 2017-18 Revenue"/>
      <sheetName val="Discom wise Reveneue FY 2017-18"/>
      <sheetName val="DVVNL_Prop"/>
      <sheetName val="MVVNL_Prop"/>
      <sheetName val="PVVNL_prop"/>
      <sheetName val="PuVVNL_Prop"/>
      <sheetName val="KESCo_Prop"/>
      <sheetName val="Re-computation of sales-19-20"/>
    </sheetNames>
    <sheetDataSet>
      <sheetData sheetId="0" refreshError="1">
        <row r="1">
          <cell r="A1" t="str">
            <v>CATEGORY</v>
          </cell>
          <cell r="B1" t="str">
            <v>RESULT</v>
          </cell>
          <cell r="C1" t="str">
            <v>RESULT</v>
          </cell>
          <cell r="D1" t="str">
            <v>FIXED</v>
          </cell>
          <cell r="E1" t="str">
            <v>LOAD</v>
          </cell>
        </row>
        <row r="2">
          <cell r="D2">
            <v>38388</v>
          </cell>
        </row>
        <row r="3">
          <cell r="A3" t="str">
            <v>LMV-1</v>
          </cell>
          <cell r="B3" t="str">
            <v>D(2)            Other Upto 1kw and 1 Phase</v>
          </cell>
          <cell r="C3" t="str">
            <v>D(2)            Other Upto 1kw and 1 Phase</v>
          </cell>
          <cell r="D3">
            <v>19075</v>
          </cell>
          <cell r="E3">
            <v>394</v>
          </cell>
        </row>
        <row r="4">
          <cell r="A4" t="str">
            <v>LMV-1</v>
          </cell>
          <cell r="B4" t="str">
            <v>D(3)            Other Above 1kw and 1 Phase</v>
          </cell>
          <cell r="C4" t="str">
            <v>D(3)            Other Above 1kw and 1 Phase</v>
          </cell>
          <cell r="D4">
            <v>1376075</v>
          </cell>
          <cell r="E4">
            <v>28198</v>
          </cell>
        </row>
        <row r="5">
          <cell r="A5" t="str">
            <v>LMV-1</v>
          </cell>
          <cell r="B5" t="str">
            <v>D(4)            Other 3 Phase</v>
          </cell>
          <cell r="C5" t="str">
            <v>D(4)            Other 3 Phase</v>
          </cell>
          <cell r="D5">
            <v>418309.83</v>
          </cell>
          <cell r="E5">
            <v>8737</v>
          </cell>
        </row>
        <row r="6">
          <cell r="A6" t="str">
            <v>LMV-1</v>
          </cell>
          <cell r="B6" t="str">
            <v>D(5)            Registered Societies</v>
          </cell>
          <cell r="C6" t="str">
            <v>D(5)            Registered Societies</v>
          </cell>
          <cell r="D6">
            <v>74580</v>
          </cell>
          <cell r="E6">
            <v>2486</v>
          </cell>
        </row>
        <row r="7">
          <cell r="A7" t="str">
            <v>LMV-2</v>
          </cell>
          <cell r="B7" t="str">
            <v>C(1)            Other Upto 1kw and 1 Phase</v>
          </cell>
          <cell r="C7" t="str">
            <v>C(1)            Other Upto 1kw and 1 Phase</v>
          </cell>
          <cell r="D7">
            <v>320</v>
          </cell>
          <cell r="E7">
            <v>4</v>
          </cell>
        </row>
        <row r="8">
          <cell r="A8" t="str">
            <v>LMV-2</v>
          </cell>
          <cell r="B8" t="str">
            <v>C(2)            Other Above 1kw and 1 Phase</v>
          </cell>
          <cell r="C8" t="str">
            <v>C(2)            Other Above 1kw and 1 Phase</v>
          </cell>
          <cell r="D8">
            <v>80104</v>
          </cell>
          <cell r="E8">
            <v>1023</v>
          </cell>
        </row>
        <row r="9">
          <cell r="A9" t="str">
            <v>LMV-2</v>
          </cell>
          <cell r="B9" t="str">
            <v>C(3)            Other 3 Phase</v>
          </cell>
          <cell r="C9" t="str">
            <v>C(3)            Other 3 Phase</v>
          </cell>
          <cell r="D9">
            <v>220124.58</v>
          </cell>
          <cell r="E9">
            <v>3191.3330000000001</v>
          </cell>
        </row>
        <row r="10">
          <cell r="A10" t="str">
            <v>LMV-4(A)</v>
          </cell>
          <cell r="B10" t="str">
            <v>PI(1)           Other Upto 1kw and 1 Phase</v>
          </cell>
          <cell r="C10" t="str">
            <v>PI(1)           Other Upto 1kw and 1 Phase</v>
          </cell>
          <cell r="D10">
            <v>75</v>
          </cell>
          <cell r="E10">
            <v>1</v>
          </cell>
        </row>
        <row r="11">
          <cell r="A11" t="str">
            <v>LMV-4(A)</v>
          </cell>
          <cell r="B11" t="str">
            <v>PI(2)           Other Above 1kw and 1 Phase</v>
          </cell>
          <cell r="C11" t="str">
            <v>PI(2)           Other Above 1kw and 1 Phase</v>
          </cell>
          <cell r="D11">
            <v>750</v>
          </cell>
          <cell r="E11">
            <v>12</v>
          </cell>
        </row>
        <row r="12">
          <cell r="A12" t="str">
            <v>LMV-4(A)</v>
          </cell>
          <cell r="B12" t="str">
            <v>PI(3)           Other 3 Phase</v>
          </cell>
          <cell r="C12" t="str">
            <v>PI(3)           Other 3 Phase</v>
          </cell>
          <cell r="D12">
            <v>70533</v>
          </cell>
          <cell r="E12">
            <v>1006.22</v>
          </cell>
        </row>
        <row r="13">
          <cell r="A13" t="str">
            <v>LMV-4(B)</v>
          </cell>
          <cell r="B13" t="str">
            <v>PI(1)           Other Upto 5kw</v>
          </cell>
          <cell r="C13" t="str">
            <v>PI(1)           Other Upto 5kw</v>
          </cell>
          <cell r="D13">
            <v>1600</v>
          </cell>
          <cell r="E13">
            <v>20</v>
          </cell>
        </row>
        <row r="14">
          <cell r="A14" t="str">
            <v>LMV-4(B)</v>
          </cell>
          <cell r="B14" t="str">
            <v>PI(2)           Other 5kw to 10kw</v>
          </cell>
          <cell r="C14" t="str">
            <v>PI(2)           Other 5kw to 10kw</v>
          </cell>
          <cell r="D14">
            <v>1320</v>
          </cell>
          <cell r="E14">
            <v>17.5</v>
          </cell>
        </row>
        <row r="15">
          <cell r="A15" t="str">
            <v>LMV-4(B)</v>
          </cell>
          <cell r="B15" t="str">
            <v>PI(3)           Other Above 10kw</v>
          </cell>
          <cell r="C15" t="str">
            <v>PI(3)           Other Above 10kw</v>
          </cell>
          <cell r="D15">
            <v>154306.48000000001</v>
          </cell>
          <cell r="E15">
            <v>2276</v>
          </cell>
        </row>
        <row r="16">
          <cell r="A16" t="str">
            <v>LMV-5</v>
          </cell>
          <cell r="B16" t="str">
            <v>PTW             PTW (Metered) LMV-5</v>
          </cell>
          <cell r="C16" t="str">
            <v>PTW             PTW (Metered) LMV-5</v>
          </cell>
          <cell r="D16">
            <v>12097.5</v>
          </cell>
          <cell r="E16">
            <v>445.5</v>
          </cell>
        </row>
        <row r="17">
          <cell r="A17" t="str">
            <v>LMV-6</v>
          </cell>
          <cell r="B17" t="str">
            <v>Upto 25 BHP :</v>
          </cell>
          <cell r="C17" t="str">
            <v>Upto 25 BHP :</v>
          </cell>
        </row>
        <row r="18">
          <cell r="A18" t="str">
            <v>LMV-6</v>
          </cell>
          <cell r="B18" t="str">
            <v>I(1)a(i)        Supply on rural feeder</v>
          </cell>
          <cell r="C18" t="str">
            <v>I(1)a(i)        Supply on rural feeder</v>
          </cell>
          <cell r="D18">
            <v>9693.5400000000009</v>
          </cell>
          <cell r="E18">
            <v>195.51</v>
          </cell>
        </row>
        <row r="19">
          <cell r="A19" t="str">
            <v>LMV-6</v>
          </cell>
          <cell r="B19" t="str">
            <v>I(1)a(ii)       Supply on urban feeder</v>
          </cell>
          <cell r="C19" t="str">
            <v>I(1)a(ii)       Supply on urban feeder</v>
          </cell>
          <cell r="D19">
            <v>217074.06</v>
          </cell>
          <cell r="E19">
            <v>3450.1750000000002</v>
          </cell>
        </row>
        <row r="20">
          <cell r="A20" t="str">
            <v>LMV-6</v>
          </cell>
          <cell r="B20" t="str">
            <v>Above 25 BHP and upto 100 BHP :</v>
          </cell>
          <cell r="C20" t="str">
            <v>Above 25 BHP and upto 100 BHP :</v>
          </cell>
        </row>
        <row r="21">
          <cell r="A21" t="str">
            <v>LMV-6</v>
          </cell>
          <cell r="B21" t="str">
            <v>I(1)b(ii)-A     Urban cons-unrestricted supply (Peak-hours)</v>
          </cell>
          <cell r="C21" t="str">
            <v>I(1)b(ii)-A     Urban cons-unrestricted supply (Peak-hours)</v>
          </cell>
          <cell r="D21">
            <v>314095.7</v>
          </cell>
          <cell r="E21">
            <v>5525</v>
          </cell>
        </row>
        <row r="22">
          <cell r="A22" t="str">
            <v>LMV-6</v>
          </cell>
          <cell r="B22" t="str">
            <v>I(1)b(ii)-B     Urban cons-restricted supply</v>
          </cell>
          <cell r="C22" t="str">
            <v>I(1)b(ii)-B     Urban cons-restricted supply</v>
          </cell>
          <cell r="D22">
            <v>216282.55</v>
          </cell>
          <cell r="E22">
            <v>3813.1660000000002</v>
          </cell>
        </row>
        <row r="23">
          <cell r="A23" t="str">
            <v>LMV-6</v>
          </cell>
          <cell r="B23" t="str">
            <v>I(1)b(ii)-C     Consumers - supply on rural feeders</v>
          </cell>
          <cell r="C23" t="str">
            <v>I(1)b(ii)-C     Consumers - supply on rural feeders</v>
          </cell>
          <cell r="D23">
            <v>0</v>
          </cell>
          <cell r="E23">
            <v>0</v>
          </cell>
        </row>
        <row r="24">
          <cell r="A24" t="str">
            <v>LMV-7</v>
          </cell>
          <cell r="B24" t="str">
            <v>PWW             Public Water Works (Metered) LMV-7</v>
          </cell>
          <cell r="C24" t="str">
            <v>PWW             Public Water Works (Metered) LMV-7</v>
          </cell>
          <cell r="D24">
            <v>46450.5</v>
          </cell>
          <cell r="E24">
            <v>688.34</v>
          </cell>
        </row>
        <row r="25">
          <cell r="A25" t="str">
            <v>LMV-9</v>
          </cell>
          <cell r="B25" t="str">
            <v>C(1)            Other Upto 5kw</v>
          </cell>
          <cell r="C25" t="str">
            <v>C(1)            Other Upto 5kw</v>
          </cell>
          <cell r="D25">
            <v>0</v>
          </cell>
          <cell r="E25">
            <v>2440</v>
          </cell>
        </row>
        <row r="26">
          <cell r="A26" t="str">
            <v>LMV-9</v>
          </cell>
          <cell r="B26" t="str">
            <v>C(2)            Other 5kw to 10kw</v>
          </cell>
          <cell r="C26" t="str">
            <v>C(2)            Other 5kw to 10kw</v>
          </cell>
          <cell r="D26">
            <v>0</v>
          </cell>
          <cell r="E26">
            <v>334</v>
          </cell>
        </row>
        <row r="27">
          <cell r="A27" t="str">
            <v>LMV-9</v>
          </cell>
          <cell r="B27" t="str">
            <v>C(3)            Other Above 10kw</v>
          </cell>
          <cell r="C27" t="str">
            <v>C(3)            Other Above 10kw</v>
          </cell>
          <cell r="D27">
            <v>0</v>
          </cell>
          <cell r="E27">
            <v>1403</v>
          </cell>
        </row>
        <row r="28">
          <cell r="A28" t="str">
            <v>HV-2</v>
          </cell>
          <cell r="B28" t="str">
            <v>I(2O)a(i)       Unrestricted and Independent Feeder</v>
          </cell>
          <cell r="C28" t="str">
            <v>I(2O)a(i)       Unrestricted and Independent Feeder</v>
          </cell>
          <cell r="D28">
            <v>541620</v>
          </cell>
          <cell r="E28">
            <v>3200</v>
          </cell>
        </row>
        <row r="29">
          <cell r="A29" t="str">
            <v>HV-2</v>
          </cell>
          <cell r="B29" t="str">
            <v>I(2O)a(ii)      Unrestricted and Common Feeder</v>
          </cell>
          <cell r="C29" t="str">
            <v>I(2O)a(ii)      Unrestricted and Common Feeder</v>
          </cell>
          <cell r="D29">
            <v>7525317.1399999997</v>
          </cell>
          <cell r="E29">
            <v>52398.66</v>
          </cell>
        </row>
        <row r="30">
          <cell r="A30" t="str">
            <v>HV-2</v>
          </cell>
          <cell r="B30" t="str">
            <v>I(2O)b(i)       Restricted and Independent Feeder</v>
          </cell>
          <cell r="C30" t="str">
            <v>I(2O)b(i)       Restricted and Independent Feeder</v>
          </cell>
          <cell r="D30">
            <v>318750</v>
          </cell>
          <cell r="E30">
            <v>2500</v>
          </cell>
        </row>
        <row r="31">
          <cell r="A31" t="str">
            <v>HV-2</v>
          </cell>
          <cell r="B31" t="str">
            <v>I(2O)b(ii)      Restricted and Common Feeder</v>
          </cell>
          <cell r="C31" t="str">
            <v>I(2O)b(ii)      Restricted and Common Feeder</v>
          </cell>
          <cell r="D31">
            <v>1287454.8</v>
          </cell>
          <cell r="E31">
            <v>8337</v>
          </cell>
        </row>
      </sheetData>
      <sheetData sheetId="1"/>
      <sheetData sheetId="2"/>
      <sheetData sheetId="3">
        <row r="1">
          <cell r="B1">
            <v>0</v>
          </cell>
        </row>
      </sheetData>
      <sheetData sheetId="4"/>
      <sheetData sheetId="5"/>
      <sheetData sheetId="6">
        <row r="1">
          <cell r="B1">
            <v>0</v>
          </cell>
        </row>
      </sheetData>
      <sheetData sheetId="7"/>
      <sheetData sheetId="8"/>
      <sheetData sheetId="9">
        <row r="1">
          <cell r="B1">
            <v>0</v>
          </cell>
        </row>
      </sheetData>
      <sheetData sheetId="10"/>
      <sheetData sheetId="11"/>
      <sheetData sheetId="12"/>
      <sheetData sheetId="13"/>
      <sheetData sheetId="14"/>
      <sheetData sheetId="15"/>
      <sheetData sheetId="16"/>
      <sheetData sheetId="17"/>
      <sheetData sheetId="18"/>
      <sheetData sheetId="19">
        <row r="1">
          <cell r="A1" t="str">
            <v>CATEGORY</v>
          </cell>
        </row>
      </sheetData>
      <sheetData sheetId="20"/>
      <sheetData sheetId="2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S-AY05-06"/>
      <sheetName val="Oth income (2)"/>
      <sheetName val="Computation as per AO (2)"/>
      <sheetName val="Computation as per AO (3)"/>
      <sheetName val="Tax Liability"/>
      <sheetName val="Computation as per AO"/>
      <sheetName val="MAT (AO)"/>
      <sheetName val="Computation AY05-06 (Revised)"/>
      <sheetName val="MAT (Revised)"/>
      <sheetName val="AdjAs per return-80IA (Revised)"/>
      <sheetName val="Oth income"/>
      <sheetName val="Computation AY05-06"/>
      <sheetName val="MAT"/>
      <sheetName val="Adj As per return-80IA"/>
      <sheetName val="units generated and sold"/>
      <sheetName val="Book Profit"/>
      <sheetName val="Support working"/>
      <sheetName val="FA Addidions Summery"/>
      <sheetName val="IT Depn-Supply-GEN"/>
      <sheetName val="IT Other Div"/>
      <sheetName val=" Dep Samalkot"/>
      <sheetName val="Depn Rspl"/>
      <sheetName val="Exchange Fluctuation"/>
      <sheetName val="tax-free-2004-2005"/>
      <sheetName val="Clause 21(i) Corporate"/>
      <sheetName val="Clause21(i) Supply"/>
      <sheetName val="21(i)-Contract"/>
      <sheetName val="Clause 21(i) DTPS"/>
      <sheetName val="21 (i)RSPL"/>
      <sheetName val="Donation"/>
      <sheetName val="BSPL"/>
      <sheetName val="RRT"/>
      <sheetName val="TDS "/>
      <sheetName val="Indian_client"/>
      <sheetName val="Bhutan_Client"/>
      <sheetName val="working other income"/>
      <sheetName val="Revised Tax Free income"/>
      <sheetName val="LOT 1"/>
      <sheetName val="80IA working &amp; Computation TOR-"/>
      <sheetName val="AssetsDataBase"/>
      <sheetName val="SHIPMENT"/>
      <sheetName val="ORDER"/>
      <sheetName val="04REL"/>
      <sheetName val="Computation AY04-05"/>
      <sheetName val="Computation AY04-05 (Revised)"/>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row r="2">
          <cell r="A2" t="str">
            <v>RELIANCE ENERGY LIMITED</v>
          </cell>
        </row>
        <row r="3">
          <cell r="A3" t="str">
            <v>BALANCE SHEET AS AT 31ST MARCH, 2005</v>
          </cell>
        </row>
        <row r="4">
          <cell r="A4" t="str">
            <v xml:space="preserve">                             Schedule  </v>
          </cell>
        </row>
        <row r="7">
          <cell r="A7" t="str">
            <v>I.SOURCES OF FUNDS</v>
          </cell>
        </row>
        <row r="8">
          <cell r="A8" t="str">
            <v xml:space="preserve">  (1) Shareholders' Funds</v>
          </cell>
        </row>
        <row r="9">
          <cell r="A9" t="str">
            <v xml:space="preserve">      (a) Share Capital</v>
          </cell>
          <cell r="C9" t="str">
            <v>1</v>
          </cell>
          <cell r="D9">
            <v>1856082469.25</v>
          </cell>
          <cell r="E9">
            <v>1752603945.25</v>
          </cell>
        </row>
        <row r="11">
          <cell r="A11" t="str">
            <v xml:space="preserve">      (b) Share Application Money</v>
          </cell>
          <cell r="D11">
            <v>0</v>
          </cell>
          <cell r="E11">
            <v>0</v>
          </cell>
        </row>
        <row r="12">
          <cell r="A12" t="str">
            <v>@[(Rs. NIL (Rs. 5250)]</v>
          </cell>
        </row>
        <row r="14">
          <cell r="A14" t="str">
            <v xml:space="preserve">(b) Equity Warrants Issued &amp; Subscribed to </v>
          </cell>
          <cell r="D14">
            <v>5680067328</v>
          </cell>
          <cell r="E14">
            <v>0</v>
          </cell>
        </row>
        <row r="15">
          <cell r="A15" t="str">
            <v>(Refer Note No.16)</v>
          </cell>
        </row>
        <row r="17">
          <cell r="A17" t="str">
            <v xml:space="preserve">      (c) Reserves and Surplus</v>
          </cell>
          <cell r="C17" t="str">
            <v>2</v>
          </cell>
          <cell r="D17">
            <v>55862744424.809998</v>
          </cell>
          <cell r="E17">
            <v>49356958190.090004</v>
          </cell>
        </row>
        <row r="20">
          <cell r="A20" t="str">
            <v xml:space="preserve">  (2) Loan Funds</v>
          </cell>
        </row>
        <row r="21">
          <cell r="A21" t="str">
            <v xml:space="preserve">      (a) Secured Loans</v>
          </cell>
          <cell r="C21" t="str">
            <v>3</v>
          </cell>
          <cell r="D21">
            <v>7850000000</v>
          </cell>
          <cell r="E21">
            <v>6850245269.0600004</v>
          </cell>
        </row>
        <row r="22">
          <cell r="A22" t="str">
            <v xml:space="preserve">      (b) Unsecured Loans</v>
          </cell>
          <cell r="C22" t="str">
            <v>4</v>
          </cell>
          <cell r="D22">
            <v>29536686576.599998</v>
          </cell>
          <cell r="E22">
            <v>13458021308</v>
          </cell>
        </row>
        <row r="25">
          <cell r="A25" t="str">
            <v xml:space="preserve">  (3) Deferred Tax Liability (net) (Refer Note No. 9)</v>
          </cell>
          <cell r="D25">
            <v>2605482451</v>
          </cell>
          <cell r="E25">
            <v>2365482451</v>
          </cell>
        </row>
        <row r="27">
          <cell r="A27" t="str">
            <v xml:space="preserve">  (4) Service Line Deposits from Consumers</v>
          </cell>
          <cell r="D27">
            <v>220983026.27000001</v>
          </cell>
          <cell r="E27">
            <v>177428051.80000001</v>
          </cell>
        </row>
        <row r="28">
          <cell r="D28">
            <v>103612046275.93001</v>
          </cell>
          <cell r="E28">
            <v>73960739215.199997</v>
          </cell>
        </row>
        <row r="29">
          <cell r="A29" t="str">
            <v>II.APPLICATION OF FUNDS</v>
          </cell>
        </row>
        <row r="30">
          <cell r="A30" t="str">
            <v xml:space="preserve">  (1) Fixed Assets</v>
          </cell>
          <cell r="C30" t="str">
            <v>5</v>
          </cell>
        </row>
        <row r="31">
          <cell r="A31" t="str">
            <v xml:space="preserve">      (a) Gross Block </v>
          </cell>
          <cell r="D31">
            <v>51729748213.730003</v>
          </cell>
          <cell r="E31">
            <v>50112235280.500008</v>
          </cell>
        </row>
        <row r="32">
          <cell r="A32" t="str">
            <v xml:space="preserve">      (b) Less: Depreciation</v>
          </cell>
          <cell r="D32">
            <v>24528634455.279999</v>
          </cell>
          <cell r="E32">
            <v>20017955104.540001</v>
          </cell>
        </row>
        <row r="33">
          <cell r="A33" t="str">
            <v xml:space="preserve">      (c) Net Block</v>
          </cell>
          <cell r="D33">
            <v>27201113758.450005</v>
          </cell>
          <cell r="E33">
            <v>30094280175.960007</v>
          </cell>
        </row>
        <row r="34">
          <cell r="A34" t="str">
            <v xml:space="preserve">      (d) Capital Work-in-Progress</v>
          </cell>
          <cell r="D34">
            <v>1921850157.9200001</v>
          </cell>
          <cell r="E34">
            <v>837941178.97000003</v>
          </cell>
        </row>
        <row r="35">
          <cell r="D35">
            <v>29122963916.370003</v>
          </cell>
          <cell r="E35">
            <v>30932221354.930008</v>
          </cell>
        </row>
        <row r="37">
          <cell r="A37" t="str">
            <v xml:space="preserve">  (2) Investments</v>
          </cell>
          <cell r="C37" t="str">
            <v>6</v>
          </cell>
          <cell r="D37">
            <v>6962392344.9700003</v>
          </cell>
          <cell r="E37">
            <v>28750419435.700001</v>
          </cell>
        </row>
        <row r="39">
          <cell r="A39" t="str">
            <v xml:space="preserve">  (3) Current Assets,Loans and Advances</v>
          </cell>
          <cell r="C39" t="str">
            <v>7</v>
          </cell>
        </row>
        <row r="40">
          <cell r="A40" t="str">
            <v xml:space="preserve">      (a) Inventories</v>
          </cell>
          <cell r="D40">
            <v>3530834066.04</v>
          </cell>
          <cell r="E40">
            <v>1041627640.76</v>
          </cell>
        </row>
        <row r="41">
          <cell r="A41" t="str">
            <v xml:space="preserve">      (b) Sundry Debtors</v>
          </cell>
          <cell r="D41">
            <v>9309657372.1800003</v>
          </cell>
          <cell r="E41">
            <v>4660996437.3599987</v>
          </cell>
        </row>
        <row r="42">
          <cell r="A42" t="str">
            <v xml:space="preserve">      (c) Cash and Bank Balances</v>
          </cell>
          <cell r="D42">
            <v>60453626383.660004</v>
          </cell>
          <cell r="E42">
            <v>8601554730.3400002</v>
          </cell>
        </row>
        <row r="43">
          <cell r="A43" t="str">
            <v xml:space="preserve">      (d) Other Current Assets</v>
          </cell>
          <cell r="D43">
            <v>1409171171.48</v>
          </cell>
          <cell r="E43">
            <v>2205060226.4499998</v>
          </cell>
        </row>
        <row r="44">
          <cell r="A44" t="str">
            <v xml:space="preserve">      (e) Loans and Advances</v>
          </cell>
          <cell r="D44">
            <v>11701065709.66</v>
          </cell>
          <cell r="E44">
            <v>11955507654.879999</v>
          </cell>
        </row>
        <row r="45">
          <cell r="D45">
            <v>86404354703.020004</v>
          </cell>
          <cell r="E45">
            <v>28464746689.790001</v>
          </cell>
        </row>
        <row r="46">
          <cell r="A46" t="str">
            <v xml:space="preserve">      Less:</v>
          </cell>
        </row>
        <row r="47">
          <cell r="A47" t="str">
            <v xml:space="preserve">      Current Liabilities and Provisions</v>
          </cell>
          <cell r="C47" t="str">
            <v>8</v>
          </cell>
        </row>
        <row r="48">
          <cell r="A48" t="str">
            <v xml:space="preserve">      (a) Current Liabilities</v>
          </cell>
          <cell r="D48">
            <v>14781682171.98</v>
          </cell>
          <cell r="E48">
            <v>10133508291.77</v>
          </cell>
        </row>
        <row r="49">
          <cell r="A49" t="str">
            <v xml:space="preserve">      (b) Provisions</v>
          </cell>
          <cell r="D49">
            <v>4095982516.4499998</v>
          </cell>
          <cell r="E49">
            <v>4053139973.4499998</v>
          </cell>
        </row>
        <row r="50">
          <cell r="D50">
            <v>18877664688.43</v>
          </cell>
          <cell r="E50">
            <v>14186648265.220001</v>
          </cell>
        </row>
        <row r="51">
          <cell r="A51" t="str">
            <v xml:space="preserve">      Net Current Assets </v>
          </cell>
          <cell r="D51">
            <v>67526690014.590004</v>
          </cell>
          <cell r="E51">
            <v>14278098424.57</v>
          </cell>
        </row>
        <row r="53">
          <cell r="A53" t="str">
            <v xml:space="preserve"> (4) Miscellaneous Expenditure</v>
          </cell>
        </row>
        <row r="54">
          <cell r="A54" t="str">
            <v xml:space="preserve">      (to the extent not written off or adjusted)</v>
          </cell>
          <cell r="C54" t="str">
            <v>9</v>
          </cell>
          <cell r="D54">
            <v>0</v>
          </cell>
          <cell r="E54">
            <v>0</v>
          </cell>
        </row>
        <row r="55">
          <cell r="D55">
            <v>103612046275.92999</v>
          </cell>
          <cell r="E55">
            <v>73960739215.200012</v>
          </cell>
        </row>
        <row r="56">
          <cell r="A56" t="str">
            <v xml:space="preserve">  Notes forming part of the accounts</v>
          </cell>
          <cell r="C56" t="str">
            <v>17</v>
          </cell>
          <cell r="D56">
            <v>0</v>
          </cell>
          <cell r="E56">
            <v>0</v>
          </cell>
        </row>
        <row r="58">
          <cell r="A58" t="str">
            <v>RELIANCE ENERGY LIMITED</v>
          </cell>
        </row>
        <row r="59">
          <cell r="A59" t="str">
            <v>PROFIT AND LOSS ACCOUNT FOR THE YEAR ENDED 31ST MARCH, 2005</v>
          </cell>
        </row>
        <row r="61">
          <cell r="A61" t="str">
            <v>Schedule</v>
          </cell>
        </row>
        <row r="64">
          <cell r="A64" t="str">
            <v>INCOME</v>
          </cell>
        </row>
        <row r="65">
          <cell r="A65" t="str">
            <v>Gross Earnings from sale of Electrical Energy</v>
          </cell>
          <cell r="D65">
            <v>29058251707.689999</v>
          </cell>
          <cell r="E65">
            <v>28301189238.960003</v>
          </cell>
        </row>
        <row r="66">
          <cell r="A66" t="str">
            <v>Less: Withdrawal/Rectification of Supplementary/Ad-hoc bills</v>
          </cell>
        </row>
        <row r="67">
          <cell r="A67" t="str">
            <v>Less: Discount for prompt payment of bills</v>
          </cell>
          <cell r="D67">
            <v>98391610.090000004</v>
          </cell>
          <cell r="E67">
            <v>91600032.430000007</v>
          </cell>
        </row>
        <row r="68">
          <cell r="D68">
            <v>28959860097.599998</v>
          </cell>
          <cell r="E68">
            <v>28209589206.530003</v>
          </cell>
        </row>
        <row r="69">
          <cell r="A69" t="str">
            <v xml:space="preserve">Income of  EPC, Contracts and Elastimold Divisions </v>
          </cell>
          <cell r="C69">
            <v>9</v>
          </cell>
          <cell r="D69">
            <v>12438307666.029999</v>
          </cell>
          <cell r="E69">
            <v>5857270356.7200003</v>
          </cell>
        </row>
        <row r="70">
          <cell r="A70" t="str">
            <v>Other Income</v>
          </cell>
          <cell r="C70">
            <v>10</v>
          </cell>
          <cell r="D70">
            <v>4527251263.4200001</v>
          </cell>
          <cell r="E70">
            <v>1760299676.0300002</v>
          </cell>
        </row>
        <row r="71">
          <cell r="D71">
            <v>45925419027.049995</v>
          </cell>
          <cell r="E71">
            <v>35827159239.280006</v>
          </cell>
        </row>
        <row r="72">
          <cell r="A72" t="str">
            <v>EXPENDITURE</v>
          </cell>
        </row>
        <row r="73">
          <cell r="A73" t="str">
            <v>Cost of Electrical Energy purchased (Net)</v>
          </cell>
          <cell r="C73">
            <v>11</v>
          </cell>
          <cell r="D73">
            <v>10040956764</v>
          </cell>
          <cell r="E73">
            <v>10337128189.119999</v>
          </cell>
        </row>
        <row r="74">
          <cell r="A74" t="str">
            <v>Cost of Fuel</v>
          </cell>
          <cell r="D74">
            <v>7359331035.3500004</v>
          </cell>
          <cell r="E74">
            <v>6738270619.1999998</v>
          </cell>
        </row>
        <row r="75">
          <cell r="A75" t="str">
            <v>Tax on Electricity</v>
          </cell>
          <cell r="D75">
            <v>991156557.05999994</v>
          </cell>
          <cell r="E75">
            <v>474254000</v>
          </cell>
        </row>
        <row r="76">
          <cell r="A76" t="str">
            <v>Generation,Distribution, Administration and other Expenses</v>
          </cell>
          <cell r="C76">
            <v>12</v>
          </cell>
          <cell r="D76">
            <v>5379477163.7399998</v>
          </cell>
          <cell r="E76">
            <v>4830889068.2299995</v>
          </cell>
        </row>
        <row r="77">
          <cell r="A77" t="str">
            <v>Expenditure of EPC, Contracts and Elastimold Divisions</v>
          </cell>
          <cell r="C77">
            <v>13</v>
          </cell>
          <cell r="D77">
            <v>11645468996.459999</v>
          </cell>
          <cell r="E77">
            <v>5386468228.0200005</v>
          </cell>
        </row>
        <row r="78">
          <cell r="A78" t="str">
            <v>Interest and Finance Charges</v>
          </cell>
          <cell r="C78">
            <v>14</v>
          </cell>
          <cell r="D78">
            <v>1348165261.1099999</v>
          </cell>
          <cell r="E78">
            <v>699285200.46000004</v>
          </cell>
        </row>
        <row r="79">
          <cell r="A79" t="str">
            <v xml:space="preserve">Depreciation </v>
          </cell>
          <cell r="D79">
            <v>4792649369.3099995</v>
          </cell>
          <cell r="E79">
            <v>4544573556.8499985</v>
          </cell>
        </row>
        <row r="80">
          <cell r="A80" t="str">
            <v>Less: Transferred from General Reserve</v>
          </cell>
          <cell r="D80">
            <v>1328235168</v>
          </cell>
          <cell r="E80">
            <v>1357377851.1600001</v>
          </cell>
        </row>
        <row r="81">
          <cell r="A81" t="str">
            <v xml:space="preserve">         (Refer Note No. 12)</v>
          </cell>
          <cell r="D81">
            <v>3464414201.3099999</v>
          </cell>
          <cell r="E81">
            <v>3187195705.6899986</v>
          </cell>
        </row>
        <row r="82">
          <cell r="D82">
            <v>40228969979.029999</v>
          </cell>
          <cell r="E82">
            <v>31653491010.719997</v>
          </cell>
        </row>
        <row r="83">
          <cell r="A83" t="str">
            <v>Profit before Taxation</v>
          </cell>
          <cell r="D83">
            <v>5696449048.0199966</v>
          </cell>
          <cell r="E83">
            <v>4173668228.560009</v>
          </cell>
        </row>
        <row r="84">
          <cell r="A84" t="str">
            <v>Provision for Income Tax</v>
          </cell>
          <cell r="D84">
            <v>254800000</v>
          </cell>
          <cell r="E84">
            <v>286100000</v>
          </cell>
        </row>
        <row r="85">
          <cell r="A85" t="str">
            <v>Provision for Wealth Tax</v>
          </cell>
          <cell r="D85">
            <v>200000</v>
          </cell>
          <cell r="E85">
            <v>400000</v>
          </cell>
        </row>
        <row r="86">
          <cell r="A86" t="str">
            <v>Deferred Tax (net)</v>
          </cell>
          <cell r="D86">
            <v>240000000</v>
          </cell>
          <cell r="E86">
            <v>216300000</v>
          </cell>
        </row>
        <row r="87">
          <cell r="A87" t="str">
            <v>Net Profit for the Year</v>
          </cell>
          <cell r="D87">
            <v>5201449048.0199966</v>
          </cell>
          <cell r="E87">
            <v>3670868228.560009</v>
          </cell>
        </row>
        <row r="88">
          <cell r="A88" t="str">
            <v>Prior Period Income / (Expenses)</v>
          </cell>
          <cell r="D88">
            <v>-3349248</v>
          </cell>
          <cell r="E88">
            <v>-1001013.2</v>
          </cell>
        </row>
        <row r="89">
          <cell r="A89" t="str">
            <v>Taxation in respect of earlier years</v>
          </cell>
        </row>
        <row r="90">
          <cell r="A90" t="str">
            <v>- Current Tax (net)</v>
          </cell>
          <cell r="D90">
            <v>-4750704</v>
          </cell>
          <cell r="E90">
            <v>-71438649</v>
          </cell>
        </row>
        <row r="91">
          <cell r="A91" t="str">
            <v>- Deferred Tax (net)</v>
          </cell>
          <cell r="D91">
            <v>0</v>
          </cell>
          <cell r="E91">
            <v>0</v>
          </cell>
        </row>
        <row r="92">
          <cell r="A92" t="str">
            <v>Net Profit</v>
          </cell>
          <cell r="D92">
            <v>5202850504.0199966</v>
          </cell>
          <cell r="E92">
            <v>3741305864.3600092</v>
          </cell>
        </row>
        <row r="93">
          <cell r="A93" t="str">
            <v>Balance of Profit brought over from previous year</v>
          </cell>
          <cell r="D93">
            <v>1225598544.9100001</v>
          </cell>
          <cell r="E93">
            <v>937700520.54999995</v>
          </cell>
        </row>
        <row r="94">
          <cell r="A94" t="str">
            <v>Balance of Profit transferred on Amalgamation</v>
          </cell>
          <cell r="D94">
            <v>0</v>
          </cell>
          <cell r="E94">
            <v>18541974</v>
          </cell>
        </row>
        <row r="95">
          <cell r="D95">
            <v>6428449048.9299965</v>
          </cell>
          <cell r="E95">
            <v>4697548358.9100094</v>
          </cell>
        </row>
        <row r="96">
          <cell r="A96" t="str">
            <v xml:space="preserve">Statutory Reserves and other Appropriations </v>
          </cell>
          <cell r="C96">
            <v>15</v>
          </cell>
          <cell r="D96">
            <v>172140258</v>
          </cell>
          <cell r="E96">
            <v>164978635</v>
          </cell>
        </row>
        <row r="97">
          <cell r="A97" t="str">
            <v>Amount available for distribution and Appropriations</v>
          </cell>
          <cell r="D97">
            <v>6256308790.9299965</v>
          </cell>
          <cell r="E97">
            <v>4532569723.9100094</v>
          </cell>
        </row>
        <row r="98">
          <cell r="A98" t="str">
            <v>APPROPRIATIONS</v>
          </cell>
        </row>
        <row r="99">
          <cell r="A99" t="str">
            <v xml:space="preserve">    Interim Dividend on Equity Shares</v>
          </cell>
          <cell r="D99">
            <v>613831308.89999998</v>
          </cell>
          <cell r="E99">
            <v>428424017</v>
          </cell>
        </row>
        <row r="100">
          <cell r="A100" t="str">
            <v xml:space="preserve">    Proposed Dividend on Equity Shares</v>
          </cell>
          <cell r="D100">
            <v>259801919</v>
          </cell>
          <cell r="E100">
            <v>276525504</v>
          </cell>
        </row>
        <row r="101">
          <cell r="A101" t="str">
            <v xml:space="preserve">   Corporate Tax on dividends</v>
          </cell>
          <cell r="D101">
            <v>117365894</v>
          </cell>
          <cell r="E101">
            <v>90321658</v>
          </cell>
        </row>
        <row r="102">
          <cell r="A102" t="str">
            <v xml:space="preserve">   Transfer to Debenture Redemption Reserve</v>
          </cell>
          <cell r="D102">
            <v>262200000</v>
          </cell>
          <cell r="E102">
            <v>261700000</v>
          </cell>
        </row>
        <row r="103">
          <cell r="A103" t="str">
            <v xml:space="preserve">   Transfer to General Reserve</v>
          </cell>
          <cell r="D103">
            <v>3000000000</v>
          </cell>
          <cell r="E103">
            <v>2250000000</v>
          </cell>
        </row>
        <row r="104">
          <cell r="A104" t="str">
            <v xml:space="preserve">   Balance carried to Balance Sheet</v>
          </cell>
          <cell r="D104">
            <v>2003109669.0299969</v>
          </cell>
          <cell r="E104">
            <v>1225598544.9100094</v>
          </cell>
        </row>
        <row r="105">
          <cell r="D105">
            <v>6256308790.9299965</v>
          </cell>
          <cell r="E105">
            <v>4532569723.9100094</v>
          </cell>
        </row>
        <row r="106">
          <cell r="A106" t="str">
            <v>Earnings per Equity Share</v>
          </cell>
          <cell r="C106">
            <v>16</v>
          </cell>
        </row>
        <row r="107">
          <cell r="A107" t="str">
            <v>(Face Value of Rs.10 per share)</v>
          </cell>
        </row>
        <row r="108">
          <cell r="A108" t="str">
            <v xml:space="preserve">   Basic</v>
          </cell>
          <cell r="D108">
            <v>28.065022673387801</v>
          </cell>
          <cell r="E108">
            <v>25.86</v>
          </cell>
        </row>
        <row r="109">
          <cell r="A109" t="str">
            <v xml:space="preserve">   Diluted</v>
          </cell>
          <cell r="D109">
            <v>26.186307433168345</v>
          </cell>
          <cell r="E109">
            <v>24.26</v>
          </cell>
        </row>
        <row r="111">
          <cell r="A111" t="str">
            <v>Notes forming part of the accounts</v>
          </cell>
          <cell r="C111">
            <v>17</v>
          </cell>
        </row>
        <row r="113">
          <cell r="A113" t="str">
            <v>RELIANCE ENERGY LIMITED</v>
          </cell>
        </row>
        <row r="114">
          <cell r="A114" t="str">
            <v xml:space="preserve">SCHEDULES ANNEXED TO AND FORMING PART OF THE ACCOUNTS                            </v>
          </cell>
        </row>
        <row r="117">
          <cell r="A117" t="str">
            <v>SCHEDULE 1 - SHARE CAPITAL</v>
          </cell>
        </row>
        <row r="118">
          <cell r="A118" t="str">
            <v xml:space="preserve"> (a) Authorised -</v>
          </cell>
        </row>
        <row r="119">
          <cell r="A119" t="str">
            <v>25,00,00,000  Equity Shares of Rs.10 each</v>
          </cell>
          <cell r="D119">
            <v>2500000000</v>
          </cell>
        </row>
        <row r="120">
          <cell r="A120" t="str">
            <v xml:space="preserve">       80,00,000 Equity Shares of Rs.10 each with differential rights</v>
          </cell>
          <cell r="D120">
            <v>80000000</v>
          </cell>
        </row>
        <row r="121">
          <cell r="A121" t="str">
            <v xml:space="preserve"> 155,00,00,000 (5,00,00,000)  Cumulative Redeemable </v>
          </cell>
        </row>
        <row r="122">
          <cell r="A122" t="str">
            <v xml:space="preserve">                     Preference Shares of Rs 10 each</v>
          </cell>
          <cell r="D122">
            <v>15500000000</v>
          </cell>
        </row>
        <row r="123">
          <cell r="A123" t="str">
            <v xml:space="preserve"> 4,20,00,000  Unclassified Shares of Rs.10  each</v>
          </cell>
          <cell r="D123">
            <v>420000000</v>
          </cell>
        </row>
        <row r="124">
          <cell r="D124">
            <v>18500000000</v>
          </cell>
        </row>
        <row r="125">
          <cell r="A125" t="str">
            <v xml:space="preserve"> (b) Issued -</v>
          </cell>
        </row>
        <row r="126">
          <cell r="A126" t="str">
            <v xml:space="preserve">       (i ) 15,08,87,630   Equity Shares of Rs.10 each</v>
          </cell>
          <cell r="D126">
            <v>1508876300</v>
          </cell>
        </row>
        <row r="127">
          <cell r="A127" t="str">
            <v xml:space="preserve">       (ii)   4,72,39,706 (4,62,40,697)  Equity Shares of Rs.10 each</v>
          </cell>
        </row>
        <row r="128">
          <cell r="A128" t="str">
            <v xml:space="preserve">                               by way of Global Depository Receipts</v>
          </cell>
          <cell r="D128">
            <v>472397060</v>
          </cell>
        </row>
        <row r="129">
          <cell r="D129">
            <v>1981273360</v>
          </cell>
        </row>
        <row r="130">
          <cell r="A130" t="str">
            <v xml:space="preserve"> (c) Subscribed  -</v>
          </cell>
        </row>
        <row r="131">
          <cell r="A131" t="str">
            <v xml:space="preserve">            18,55,72,799 (17,51,54,713) Equity Shares of Rs.10 each </v>
          </cell>
        </row>
        <row r="132">
          <cell r="A132" t="str">
            <v xml:space="preserve">                                                      fully paid up</v>
          </cell>
          <cell r="D132">
            <v>1855727990</v>
          </cell>
        </row>
        <row r="133">
          <cell r="A133" t="str">
            <v xml:space="preserve">   Add: Forfeited Shares- Amounts Originally paid up</v>
          </cell>
          <cell r="D133">
            <v>354479.25</v>
          </cell>
        </row>
        <row r="136">
          <cell r="D136">
            <v>1856082469.25</v>
          </cell>
        </row>
        <row r="137">
          <cell r="A137" t="str">
            <v xml:space="preserve">    Of the above Equity Shares -</v>
          </cell>
        </row>
        <row r="138">
          <cell r="A138" t="str">
            <v>(i) 1,38,400  Shares were allotted as fully paid up pursuant to a contract</v>
          </cell>
        </row>
        <row r="139">
          <cell r="A139" t="str">
            <v xml:space="preserve">  without payment being received in cash</v>
          </cell>
        </row>
        <row r="141">
          <cell r="A141" t="str">
            <v xml:space="preserve">(ii) 80,96,070  Shares were allotted as fully paid up Bonus Shares by </v>
          </cell>
        </row>
        <row r="142">
          <cell r="A142" t="str">
            <v>capitalisation of Rs.1,70,020 from Share Premium</v>
          </cell>
        </row>
        <row r="143">
          <cell r="A143" t="str">
            <v>Account and Rs.8,07,90,680 from General Reserve</v>
          </cell>
        </row>
        <row r="145">
          <cell r="A145" t="str">
            <v xml:space="preserve">(iii) 8,36,790  Shares were allotted on conversion of 7% </v>
          </cell>
        </row>
        <row r="146">
          <cell r="A146" t="str">
            <v>`B'Class Convertible Debentures</v>
          </cell>
        </row>
        <row r="148">
          <cell r="A148" t="str">
            <v xml:space="preserve">(iv)      56,100 Shares were allotted on conversion of 8.5% </v>
          </cell>
        </row>
        <row r="149">
          <cell r="A149" t="str">
            <v>`F'Class Convertible Debentures</v>
          </cell>
        </row>
        <row r="151">
          <cell r="A151" t="str">
            <v xml:space="preserve">(v)  4,59,92,760  Shares were allotted on conversion of 12.5% </v>
          </cell>
        </row>
        <row r="152">
          <cell r="A152" t="str">
            <v>Fully Convertible Debentures</v>
          </cell>
        </row>
        <row r="154">
          <cell r="A154" t="str">
            <v xml:space="preserve">(vi)  5,39,87,736  Shares were allotted on conversion of 15% </v>
          </cell>
        </row>
        <row r="155">
          <cell r="A155" t="str">
            <v xml:space="preserve"> Fully Convertible Debentures</v>
          </cell>
        </row>
        <row r="157">
          <cell r="A157" t="str">
            <v>(vii)  2,60,41,650  Shares were issued by way of Global Depository</v>
          </cell>
        </row>
        <row r="158">
          <cell r="A158" t="str">
            <v xml:space="preserve"> Receipts (GDR) through an international offering in  U.S.Dollars.</v>
          </cell>
        </row>
        <row r="159">
          <cell r="A159" t="str">
            <v xml:space="preserve"> [Out of which outstanding GDRs as at 31st March,2005 - 8,28,952 (8,28,952)]</v>
          </cell>
        </row>
        <row r="655">
          <cell r="A655" t="str">
            <v>RELIANCE ENERGY LIMITED</v>
          </cell>
        </row>
        <row r="656">
          <cell r="A656" t="str">
            <v xml:space="preserve">SCHEDULES ANNEXED TO AND FORMING PART OF THE ACCOUNTS                            </v>
          </cell>
        </row>
        <row r="659">
          <cell r="A659" t="str">
            <v>SCHEDULE 13 - EXPENDITURE OF EPC, CONTRACTS AND ELASTIMOLD DIVISIONS</v>
          </cell>
        </row>
        <row r="660">
          <cell r="A660" t="str">
            <v>(Other than Common Expenditure)</v>
          </cell>
        </row>
        <row r="661">
          <cell r="A661" t="str">
            <v>Cost of Materials and Sub-contract Charges</v>
          </cell>
          <cell r="D661">
            <v>10862739190.07</v>
          </cell>
        </row>
        <row r="663">
          <cell r="A663" t="str">
            <v>Cost of Elastimold</v>
          </cell>
          <cell r="D663">
            <v>12957933</v>
          </cell>
        </row>
        <row r="665">
          <cell r="A665" t="str">
            <v>Rent</v>
          </cell>
          <cell r="D665">
            <v>15926267.24</v>
          </cell>
        </row>
        <row r="666">
          <cell r="A666" t="str">
            <v>Repairs and Maintenance:</v>
          </cell>
        </row>
        <row r="667">
          <cell r="A667" t="str">
            <v>- Buildings</v>
          </cell>
          <cell r="D667">
            <v>5363222.6399999997</v>
          </cell>
        </row>
        <row r="668">
          <cell r="A668" t="str">
            <v xml:space="preserve">- Plant and Machinery </v>
          </cell>
          <cell r="D668">
            <v>11711088.52</v>
          </cell>
        </row>
        <row r="669">
          <cell r="A669" t="str">
            <v>-Other Assets</v>
          </cell>
          <cell r="D669">
            <v>3963988.48</v>
          </cell>
        </row>
        <row r="671">
          <cell r="A671" t="str">
            <v>Salaries, Wages and Bonus</v>
          </cell>
          <cell r="D671">
            <v>124049735.94</v>
          </cell>
        </row>
        <row r="673">
          <cell r="A673" t="str">
            <v>Contribution to Provident Fund and Other Funds</v>
          </cell>
          <cell r="D673">
            <v>14265147.9</v>
          </cell>
        </row>
        <row r="675">
          <cell r="A675" t="str">
            <v>Contribution To Gratuity Fund</v>
          </cell>
          <cell r="D675">
            <v>14076535.84</v>
          </cell>
        </row>
        <row r="677">
          <cell r="A677" t="str">
            <v>Workmen and Staff Welfare Expenses</v>
          </cell>
          <cell r="D677">
            <v>28789179.879999999</v>
          </cell>
        </row>
        <row r="679">
          <cell r="A679" t="str">
            <v>Insurance</v>
          </cell>
          <cell r="D679">
            <v>40813955.270000003</v>
          </cell>
        </row>
        <row r="681">
          <cell r="A681" t="str">
            <v>Rates and Taxes</v>
          </cell>
          <cell r="D681">
            <v>56160235.869999997</v>
          </cell>
        </row>
        <row r="683">
          <cell r="A683" t="str">
            <v xml:space="preserve">Miscellaneous Expenses </v>
          </cell>
          <cell r="D683">
            <v>329244578.82999998</v>
          </cell>
        </row>
        <row r="684">
          <cell r="A684" t="str">
            <v>[Includes Exchange Fluctuation Profit/(Loss) Rs.0.22 lacs (Rs.1.05 crore)]</v>
          </cell>
        </row>
        <row r="685">
          <cell r="A685" t="str">
            <v>Legal and Professional Charges</v>
          </cell>
          <cell r="D685">
            <v>554105</v>
          </cell>
        </row>
        <row r="687">
          <cell r="A687" t="str">
            <v>Loss on sale of assets</v>
          </cell>
          <cell r="D687">
            <v>681995.51</v>
          </cell>
        </row>
        <row r="689">
          <cell r="A689" t="str">
            <v>Bad Debts</v>
          </cell>
          <cell r="D689">
            <v>860216.46</v>
          </cell>
        </row>
        <row r="691">
          <cell r="A691" t="str">
            <v>Provision for Doubtful Debts</v>
          </cell>
          <cell r="D691">
            <v>123311620.01000001</v>
          </cell>
        </row>
        <row r="692">
          <cell r="D692">
            <v>11645468996.459999</v>
          </cell>
        </row>
        <row r="694">
          <cell r="A694" t="str">
            <v>RELIANCE ENERGY LIMITED</v>
          </cell>
        </row>
        <row r="695">
          <cell r="A695" t="str">
            <v xml:space="preserve">SCHEDULES ANNEXED TO AND FORMING PART OF THE ACCOUNTS                            </v>
          </cell>
        </row>
        <row r="698">
          <cell r="A698" t="str">
            <v>SCHEDULE 14 - INTEREST AND FINANCE CHARGES</v>
          </cell>
        </row>
        <row r="699">
          <cell r="A699" t="str">
            <v>Interest and Financing Charges on:</v>
          </cell>
        </row>
        <row r="700">
          <cell r="A700" t="str">
            <v xml:space="preserve">    Debentures</v>
          </cell>
          <cell r="D700">
            <v>436040000</v>
          </cell>
        </row>
        <row r="702">
          <cell r="A702" t="str">
            <v xml:space="preserve">    Term Loans</v>
          </cell>
          <cell r="D702">
            <v>383532240.56999999</v>
          </cell>
        </row>
        <row r="704">
          <cell r="A704" t="str">
            <v xml:space="preserve">    Working capital and other borrowings</v>
          </cell>
          <cell r="D704">
            <v>21172993.329999998</v>
          </cell>
        </row>
        <row r="706">
          <cell r="A706" t="str">
            <v xml:space="preserve">    Security Deposits from Consumers</v>
          </cell>
          <cell r="D706">
            <v>95066785.670000002</v>
          </cell>
        </row>
        <row r="708">
          <cell r="A708" t="str">
            <v xml:space="preserve">    Others</v>
          </cell>
          <cell r="D708">
            <v>1619452</v>
          </cell>
        </row>
        <row r="710">
          <cell r="A710" t="str">
            <v xml:space="preserve">Other finance Charges </v>
          </cell>
          <cell r="D710">
            <v>410733789.54000002</v>
          </cell>
        </row>
        <row r="711">
          <cell r="D711">
            <v>1348165261.1099999</v>
          </cell>
        </row>
        <row r="713">
          <cell r="A713" t="str">
            <v xml:space="preserve">SCHEDULE 15 - STATUTORY RESERVES AND OTHER APPROPRIATIONS </v>
          </cell>
        </row>
        <row r="715">
          <cell r="A715" t="str">
            <v>Contingencies Reserve</v>
          </cell>
          <cell r="D715">
            <v>172140258</v>
          </cell>
        </row>
        <row r="716">
          <cell r="D716">
            <v>172140258</v>
          </cell>
        </row>
        <row r="723">
          <cell r="A723" t="str">
            <v>SCHEDULE 16 - EARNINGS PER EQUITY SHARE</v>
          </cell>
        </row>
        <row r="725">
          <cell r="A725" t="str">
            <v>I  Profit for Basic and Diluted Earning per Share</v>
          </cell>
        </row>
        <row r="727">
          <cell r="A727" t="str">
            <v>Net Profit (for Basic) (a)</v>
          </cell>
          <cell r="D727">
            <v>5202850504.0199966</v>
          </cell>
        </row>
        <row r="728">
          <cell r="A728" t="str">
            <v>Adjustment</v>
          </cell>
        </row>
        <row r="729">
          <cell r="A729" t="str">
            <v>Add: Interest  on Foreign Currency Convertible Bonds (FCCB) (net of tax)</v>
          </cell>
          <cell r="D729">
            <v>2366425.6564624999</v>
          </cell>
        </row>
        <row r="730">
          <cell r="A730" t="str">
            <v>Add: Redemption Redemption on the Foreign Currency        Convertible Bonds (FCCB) (net of tax)</v>
          </cell>
          <cell r="D730">
            <v>154251399.92471251</v>
          </cell>
        </row>
        <row r="732">
          <cell r="A732" t="str">
            <v>Net Profit (for Diluted) (b)</v>
          </cell>
          <cell r="D732">
            <v>5359468329.6011715</v>
          </cell>
        </row>
        <row r="734">
          <cell r="A734" t="str">
            <v>II Weighted average number of Equity Shares</v>
          </cell>
        </row>
        <row r="736">
          <cell r="A736" t="str">
            <v>For Basic Earnings per share ( c)</v>
          </cell>
          <cell r="D736">
            <v>185385580</v>
          </cell>
        </row>
        <row r="737">
          <cell r="A737" t="str">
            <v xml:space="preserve">   Add:Adjustment for conversion /Issue of shares/Warrants</v>
          </cell>
          <cell r="D737">
            <v>19280717</v>
          </cell>
        </row>
        <row r="738">
          <cell r="A738" t="str">
            <v xml:space="preserve">   Add:Adjustment for allotment pending against Application money</v>
          </cell>
          <cell r="D738">
            <v>525</v>
          </cell>
        </row>
        <row r="739">
          <cell r="A739" t="str">
            <v>For Diluted Earnings per share (d)</v>
          </cell>
          <cell r="D739">
            <v>204666822</v>
          </cell>
        </row>
        <row r="741">
          <cell r="A741" t="str">
            <v>III Earnings per share (Weighted Average)</v>
          </cell>
        </row>
        <row r="742">
          <cell r="A742" t="str">
            <v>Basic (a/c)</v>
          </cell>
          <cell r="D742">
            <v>28.065022662604054</v>
          </cell>
        </row>
        <row r="744">
          <cell r="A744" t="str">
            <v>Diluted (b/d)</v>
          </cell>
          <cell r="D744">
            <v>26.186307469029696</v>
          </cell>
        </row>
      </sheetData>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MFIXLD"/>
      <sheetName val="FC"/>
      <sheetName val="Load"/>
      <sheetName val="BD-Cons-FY 2017-18"/>
      <sheetName val="Cons- FY 2018-19"/>
      <sheetName val="DVVNL"/>
      <sheetName val="MVVNL"/>
      <sheetName val="PVVNL"/>
      <sheetName val="PuVVNL"/>
      <sheetName val="KESCo"/>
      <sheetName val="Cons-Existing-re comp"/>
      <sheetName val="Re-computation of sales-19- (2)"/>
      <sheetName val="Sheet4"/>
      <sheetName val="LMV-10 working"/>
      <sheetName val="FY 2017-18 Revenue"/>
      <sheetName val="Discom wise Reveneue FY 2017-18"/>
      <sheetName val="DVVNL_Prop"/>
      <sheetName val="MVVNL_Prop"/>
      <sheetName val="PVVNL_prop"/>
      <sheetName val="PuVVNL_Prop"/>
      <sheetName val="KESCo_Prop"/>
      <sheetName val="Re-computation of sales-19-20"/>
    </sheetNames>
    <sheetDataSet>
      <sheetData sheetId="0" refreshError="1">
        <row r="1">
          <cell r="A1" t="str">
            <v>CATEGORY</v>
          </cell>
          <cell r="B1" t="str">
            <v>RESULT</v>
          </cell>
          <cell r="C1" t="str">
            <v>RESULT</v>
          </cell>
          <cell r="D1" t="str">
            <v>FIXED</v>
          </cell>
          <cell r="E1" t="str">
            <v>LOAD</v>
          </cell>
        </row>
        <row r="2">
          <cell r="D2">
            <v>38388</v>
          </cell>
        </row>
        <row r="3">
          <cell r="A3" t="str">
            <v>LMV-1</v>
          </cell>
          <cell r="B3" t="str">
            <v>D(2)            Other Upto 1kw and 1 Phase</v>
          </cell>
          <cell r="C3" t="str">
            <v>D(2)            Other Upto 1kw and 1 Phase</v>
          </cell>
          <cell r="D3">
            <v>19075</v>
          </cell>
          <cell r="E3">
            <v>394</v>
          </cell>
        </row>
        <row r="4">
          <cell r="A4" t="str">
            <v>LMV-1</v>
          </cell>
          <cell r="B4" t="str">
            <v>D(3)            Other Above 1kw and 1 Phase</v>
          </cell>
          <cell r="C4" t="str">
            <v>D(3)            Other Above 1kw and 1 Phase</v>
          </cell>
          <cell r="D4">
            <v>1376075</v>
          </cell>
          <cell r="E4">
            <v>28198</v>
          </cell>
        </row>
        <row r="5">
          <cell r="A5" t="str">
            <v>LMV-1</v>
          </cell>
          <cell r="B5" t="str">
            <v>D(4)            Other 3 Phase</v>
          </cell>
          <cell r="C5" t="str">
            <v>D(4)            Other 3 Phase</v>
          </cell>
          <cell r="D5">
            <v>418309.83</v>
          </cell>
          <cell r="E5">
            <v>8737</v>
          </cell>
        </row>
        <row r="6">
          <cell r="A6" t="str">
            <v>LMV-1</v>
          </cell>
          <cell r="B6" t="str">
            <v>D(5)            Registered Societies</v>
          </cell>
          <cell r="C6" t="str">
            <v>D(5)            Registered Societies</v>
          </cell>
          <cell r="D6">
            <v>74580</v>
          </cell>
          <cell r="E6">
            <v>2486</v>
          </cell>
        </row>
        <row r="7">
          <cell r="A7" t="str">
            <v>LMV-2</v>
          </cell>
          <cell r="B7" t="str">
            <v>C(1)            Other Upto 1kw and 1 Phase</v>
          </cell>
          <cell r="C7" t="str">
            <v>C(1)            Other Upto 1kw and 1 Phase</v>
          </cell>
          <cell r="D7">
            <v>320</v>
          </cell>
          <cell r="E7">
            <v>4</v>
          </cell>
        </row>
        <row r="8">
          <cell r="A8" t="str">
            <v>LMV-2</v>
          </cell>
          <cell r="B8" t="str">
            <v>C(2)            Other Above 1kw and 1 Phase</v>
          </cell>
          <cell r="C8" t="str">
            <v>C(2)            Other Above 1kw and 1 Phase</v>
          </cell>
          <cell r="D8">
            <v>80104</v>
          </cell>
          <cell r="E8">
            <v>1023</v>
          </cell>
        </row>
        <row r="9">
          <cell r="A9" t="str">
            <v>LMV-2</v>
          </cell>
          <cell r="B9" t="str">
            <v>C(3)            Other 3 Phase</v>
          </cell>
          <cell r="C9" t="str">
            <v>C(3)            Other 3 Phase</v>
          </cell>
          <cell r="D9">
            <v>220124.58</v>
          </cell>
          <cell r="E9">
            <v>3191.3330000000001</v>
          </cell>
        </row>
        <row r="10">
          <cell r="A10" t="str">
            <v>LMV-4(A)</v>
          </cell>
          <cell r="B10" t="str">
            <v>PI(1)           Other Upto 1kw and 1 Phase</v>
          </cell>
          <cell r="C10" t="str">
            <v>PI(1)           Other Upto 1kw and 1 Phase</v>
          </cell>
          <cell r="D10">
            <v>75</v>
          </cell>
          <cell r="E10">
            <v>1</v>
          </cell>
        </row>
        <row r="11">
          <cell r="A11" t="str">
            <v>LMV-4(A)</v>
          </cell>
          <cell r="B11" t="str">
            <v>PI(2)           Other Above 1kw and 1 Phase</v>
          </cell>
          <cell r="C11" t="str">
            <v>PI(2)           Other Above 1kw and 1 Phase</v>
          </cell>
          <cell r="D11">
            <v>750</v>
          </cell>
          <cell r="E11">
            <v>12</v>
          </cell>
        </row>
        <row r="12">
          <cell r="A12" t="str">
            <v>LMV-4(A)</v>
          </cell>
          <cell r="B12" t="str">
            <v>PI(3)           Other 3 Phase</v>
          </cell>
          <cell r="C12" t="str">
            <v>PI(3)           Other 3 Phase</v>
          </cell>
          <cell r="D12">
            <v>70533</v>
          </cell>
          <cell r="E12">
            <v>1006.22</v>
          </cell>
        </row>
        <row r="13">
          <cell r="A13" t="str">
            <v>LMV-4(B)</v>
          </cell>
          <cell r="B13" t="str">
            <v>PI(1)           Other Upto 5kw</v>
          </cell>
          <cell r="C13" t="str">
            <v>PI(1)           Other Upto 5kw</v>
          </cell>
          <cell r="D13">
            <v>1600</v>
          </cell>
          <cell r="E13">
            <v>20</v>
          </cell>
        </row>
        <row r="14">
          <cell r="A14" t="str">
            <v>LMV-4(B)</v>
          </cell>
          <cell r="B14" t="str">
            <v>PI(2)           Other 5kw to 10kw</v>
          </cell>
          <cell r="C14" t="str">
            <v>PI(2)           Other 5kw to 10kw</v>
          </cell>
          <cell r="D14">
            <v>1320</v>
          </cell>
          <cell r="E14">
            <v>17.5</v>
          </cell>
        </row>
        <row r="15">
          <cell r="A15" t="str">
            <v>LMV-4(B)</v>
          </cell>
          <cell r="B15" t="str">
            <v>PI(3)           Other Above 10kw</v>
          </cell>
          <cell r="C15" t="str">
            <v>PI(3)           Other Above 10kw</v>
          </cell>
          <cell r="D15">
            <v>154306.48000000001</v>
          </cell>
          <cell r="E15">
            <v>2276</v>
          </cell>
        </row>
        <row r="16">
          <cell r="A16" t="str">
            <v>LMV-5</v>
          </cell>
          <cell r="B16" t="str">
            <v>PTW             PTW (Metered) LMV-5</v>
          </cell>
          <cell r="C16" t="str">
            <v>PTW             PTW (Metered) LMV-5</v>
          </cell>
          <cell r="D16">
            <v>12097.5</v>
          </cell>
          <cell r="E16">
            <v>445.5</v>
          </cell>
        </row>
        <row r="17">
          <cell r="A17" t="str">
            <v>LMV-6</v>
          </cell>
          <cell r="B17" t="str">
            <v>Upto 25 BHP :</v>
          </cell>
          <cell r="C17" t="str">
            <v>Upto 25 BHP :</v>
          </cell>
        </row>
        <row r="18">
          <cell r="A18" t="str">
            <v>LMV-6</v>
          </cell>
          <cell r="B18" t="str">
            <v>I(1)a(i)        Supply on rural feeder</v>
          </cell>
          <cell r="C18" t="str">
            <v>I(1)a(i)        Supply on rural feeder</v>
          </cell>
          <cell r="D18">
            <v>9693.5400000000009</v>
          </cell>
          <cell r="E18">
            <v>195.51</v>
          </cell>
        </row>
        <row r="19">
          <cell r="A19" t="str">
            <v>LMV-6</v>
          </cell>
          <cell r="B19" t="str">
            <v>I(1)a(ii)       Supply on urban feeder</v>
          </cell>
          <cell r="C19" t="str">
            <v>I(1)a(ii)       Supply on urban feeder</v>
          </cell>
          <cell r="D19">
            <v>217074.06</v>
          </cell>
          <cell r="E19">
            <v>3450.1750000000002</v>
          </cell>
        </row>
        <row r="20">
          <cell r="A20" t="str">
            <v>LMV-6</v>
          </cell>
          <cell r="B20" t="str">
            <v>Above 25 BHP and upto 100 BHP :</v>
          </cell>
          <cell r="C20" t="str">
            <v>Above 25 BHP and upto 100 BHP :</v>
          </cell>
        </row>
        <row r="21">
          <cell r="A21" t="str">
            <v>LMV-6</v>
          </cell>
          <cell r="B21" t="str">
            <v>I(1)b(ii)-A     Urban cons-unrestricted supply (Peak-hours)</v>
          </cell>
          <cell r="C21" t="str">
            <v>I(1)b(ii)-A     Urban cons-unrestricted supply (Peak-hours)</v>
          </cell>
          <cell r="D21">
            <v>314095.7</v>
          </cell>
          <cell r="E21">
            <v>5525</v>
          </cell>
        </row>
        <row r="22">
          <cell r="A22" t="str">
            <v>LMV-6</v>
          </cell>
          <cell r="B22" t="str">
            <v>I(1)b(ii)-B     Urban cons-restricted supply</v>
          </cell>
          <cell r="C22" t="str">
            <v>I(1)b(ii)-B     Urban cons-restricted supply</v>
          </cell>
          <cell r="D22">
            <v>216282.55</v>
          </cell>
          <cell r="E22">
            <v>3813.1660000000002</v>
          </cell>
        </row>
        <row r="23">
          <cell r="A23" t="str">
            <v>LMV-6</v>
          </cell>
          <cell r="B23" t="str">
            <v>I(1)b(ii)-C     Consumers - supply on rural feeders</v>
          </cell>
          <cell r="C23" t="str">
            <v>I(1)b(ii)-C     Consumers - supply on rural feeders</v>
          </cell>
          <cell r="D23">
            <v>0</v>
          </cell>
          <cell r="E23">
            <v>0</v>
          </cell>
        </row>
        <row r="24">
          <cell r="A24" t="str">
            <v>LMV-7</v>
          </cell>
          <cell r="B24" t="str">
            <v>PWW             Public Water Works (Metered) LMV-7</v>
          </cell>
          <cell r="C24" t="str">
            <v>PWW             Public Water Works (Metered) LMV-7</v>
          </cell>
          <cell r="D24">
            <v>46450.5</v>
          </cell>
          <cell r="E24">
            <v>688.34</v>
          </cell>
        </row>
        <row r="25">
          <cell r="A25" t="str">
            <v>LMV-9</v>
          </cell>
          <cell r="B25" t="str">
            <v>C(1)            Other Upto 5kw</v>
          </cell>
          <cell r="C25" t="str">
            <v>C(1)            Other Upto 5kw</v>
          </cell>
          <cell r="D25">
            <v>0</v>
          </cell>
          <cell r="E25">
            <v>2440</v>
          </cell>
        </row>
        <row r="26">
          <cell r="A26" t="str">
            <v>LMV-9</v>
          </cell>
          <cell r="B26" t="str">
            <v>C(2)            Other 5kw to 10kw</v>
          </cell>
          <cell r="C26" t="str">
            <v>C(2)            Other 5kw to 10kw</v>
          </cell>
          <cell r="D26">
            <v>0</v>
          </cell>
          <cell r="E26">
            <v>334</v>
          </cell>
        </row>
        <row r="27">
          <cell r="A27" t="str">
            <v>LMV-9</v>
          </cell>
          <cell r="B27" t="str">
            <v>C(3)            Other Above 10kw</v>
          </cell>
          <cell r="C27" t="str">
            <v>C(3)            Other Above 10kw</v>
          </cell>
          <cell r="D27">
            <v>0</v>
          </cell>
          <cell r="E27">
            <v>1403</v>
          </cell>
        </row>
        <row r="28">
          <cell r="A28" t="str">
            <v>HV-2</v>
          </cell>
          <cell r="B28" t="str">
            <v>I(2O)a(i)       Unrestricted and Independent Feeder</v>
          </cell>
          <cell r="C28" t="str">
            <v>I(2O)a(i)       Unrestricted and Independent Feeder</v>
          </cell>
          <cell r="D28">
            <v>541620</v>
          </cell>
          <cell r="E28">
            <v>3200</v>
          </cell>
        </row>
        <row r="29">
          <cell r="A29" t="str">
            <v>HV-2</v>
          </cell>
          <cell r="B29" t="str">
            <v>I(2O)a(ii)      Unrestricted and Common Feeder</v>
          </cell>
          <cell r="C29" t="str">
            <v>I(2O)a(ii)      Unrestricted and Common Feeder</v>
          </cell>
          <cell r="D29">
            <v>7525317.1399999997</v>
          </cell>
          <cell r="E29">
            <v>52398.66</v>
          </cell>
        </row>
        <row r="30">
          <cell r="A30" t="str">
            <v>HV-2</v>
          </cell>
          <cell r="B30" t="str">
            <v>I(2O)b(i)       Restricted and Independent Feeder</v>
          </cell>
          <cell r="C30" t="str">
            <v>I(2O)b(i)       Restricted and Independent Feeder</v>
          </cell>
          <cell r="D30">
            <v>318750</v>
          </cell>
          <cell r="E30">
            <v>2500</v>
          </cell>
        </row>
        <row r="31">
          <cell r="A31" t="str">
            <v>HV-2</v>
          </cell>
          <cell r="B31" t="str">
            <v>I(2O)b(ii)      Restricted and Common Feeder</v>
          </cell>
          <cell r="C31" t="str">
            <v>I(2O)b(ii)      Restricted and Common Feeder</v>
          </cell>
          <cell r="D31">
            <v>1287454.8</v>
          </cell>
          <cell r="E31">
            <v>8337</v>
          </cell>
        </row>
      </sheetData>
      <sheetData sheetId="1" refreshError="1"/>
      <sheetData sheetId="2" refreshError="1"/>
      <sheetData sheetId="3"/>
      <sheetData sheetId="4">
        <row r="1">
          <cell r="B1">
            <v>0</v>
          </cell>
        </row>
      </sheetData>
      <sheetData sheetId="5"/>
      <sheetData sheetId="6"/>
      <sheetData sheetId="7">
        <row r="1">
          <cell r="B1">
            <v>0</v>
          </cell>
        </row>
      </sheetData>
      <sheetData sheetId="8"/>
      <sheetData sheetId="9"/>
      <sheetData sheetId="10">
        <row r="1">
          <cell r="B1">
            <v>0</v>
          </cell>
        </row>
      </sheetData>
      <sheetData sheetId="11"/>
      <sheetData sheetId="12"/>
      <sheetData sheetId="13"/>
      <sheetData sheetId="14"/>
      <sheetData sheetId="15"/>
      <sheetData sheetId="16"/>
      <sheetData sheetId="17"/>
      <sheetData sheetId="18"/>
      <sheetData sheetId="19">
        <row r="1">
          <cell r="A1" t="str">
            <v>CATEGORY</v>
          </cell>
        </row>
      </sheetData>
      <sheetData sheetId="20"/>
      <sheetData sheetId="2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C93B4F-7FCE-45D2-ABE0-A9BF5BD37488}">
  <sheetPr codeName="Sheet4">
    <tabColor theme="9" tint="0.79998168889431442"/>
    <pageSetUpPr fitToPage="1"/>
  </sheetPr>
  <dimension ref="A1:I45"/>
  <sheetViews>
    <sheetView zoomScale="80" zoomScaleNormal="90" workbookViewId="0">
      <selection activeCell="G18" sqref="G18"/>
    </sheetView>
  </sheetViews>
  <sheetFormatPr defaultColWidth="16.85546875" defaultRowHeight="19.5" customHeight="1" x14ac:dyDescent="0.25"/>
  <cols>
    <col min="1" max="1" width="9.42578125" style="1" bestFit="1" customWidth="1"/>
    <col min="2" max="2" width="81.42578125" style="2" customWidth="1"/>
    <col min="3" max="3" width="25.85546875" style="2" hidden="1" customWidth="1"/>
    <col min="4" max="4" width="28.28515625" style="2" customWidth="1"/>
    <col min="5" max="5" width="56.42578125" style="62" customWidth="1"/>
    <col min="6" max="6" width="11.42578125" style="2" customWidth="1"/>
    <col min="7" max="16384" width="16.85546875" style="2"/>
  </cols>
  <sheetData>
    <row r="1" spans="1:7" ht="19.5" customHeight="1" thickBot="1" x14ac:dyDescent="0.3"/>
    <row r="2" spans="1:7" ht="59.1" customHeight="1" x14ac:dyDescent="0.25">
      <c r="B2" s="202" t="s">
        <v>541</v>
      </c>
      <c r="C2" s="203"/>
      <c r="D2" s="203"/>
      <c r="E2" s="204"/>
    </row>
    <row r="3" spans="1:7" ht="18" x14ac:dyDescent="0.25">
      <c r="A3" s="41"/>
      <c r="B3" s="199" t="s">
        <v>548</v>
      </c>
      <c r="C3" s="200"/>
      <c r="D3" s="200"/>
      <c r="E3" s="201"/>
    </row>
    <row r="4" spans="1:7" ht="19.5" customHeight="1" x14ac:dyDescent="0.25">
      <c r="B4" s="99" t="s">
        <v>24</v>
      </c>
      <c r="C4" s="197">
        <f>FormA_CPP_OA!C4</f>
        <v>0</v>
      </c>
      <c r="D4" s="197"/>
      <c r="E4" s="198"/>
    </row>
    <row r="5" spans="1:7" ht="19.5" customHeight="1" x14ac:dyDescent="0.25">
      <c r="B5" s="99" t="s">
        <v>472</v>
      </c>
      <c r="C5" s="197">
        <f>FormA_CPP_OA!C5</f>
        <v>0</v>
      </c>
      <c r="D5" s="197"/>
      <c r="E5" s="198"/>
    </row>
    <row r="6" spans="1:7" ht="19.5" customHeight="1" x14ac:dyDescent="0.25">
      <c r="B6" s="99" t="s">
        <v>26</v>
      </c>
      <c r="C6" s="197">
        <f>FormA_CPP_OA!C6</f>
        <v>0</v>
      </c>
      <c r="D6" s="197"/>
      <c r="E6" s="198"/>
      <c r="G6" s="24"/>
    </row>
    <row r="7" spans="1:7" ht="21.6" customHeight="1" x14ac:dyDescent="0.25">
      <c r="B7" s="99" t="s">
        <v>112</v>
      </c>
      <c r="C7" s="197">
        <f>FormA_CPP_OA!C7</f>
        <v>0</v>
      </c>
      <c r="D7" s="197"/>
      <c r="E7" s="198"/>
      <c r="G7" s="24"/>
    </row>
    <row r="8" spans="1:7" ht="19.5" customHeight="1" x14ac:dyDescent="0.25">
      <c r="B8" s="99" t="s">
        <v>27</v>
      </c>
      <c r="C8" s="197">
        <f>FormA_CPP_OA!C8</f>
        <v>0</v>
      </c>
      <c r="D8" s="197"/>
      <c r="E8" s="198"/>
    </row>
    <row r="9" spans="1:7" ht="19.5" customHeight="1" x14ac:dyDescent="0.25">
      <c r="B9" s="99" t="s">
        <v>489</v>
      </c>
      <c r="C9" s="197">
        <f>FormA_CPP_OA!C9</f>
        <v>0</v>
      </c>
      <c r="D9" s="197"/>
      <c r="E9" s="198"/>
    </row>
    <row r="10" spans="1:7" ht="18" x14ac:dyDescent="0.25">
      <c r="A10" s="41"/>
      <c r="B10" s="205" t="s">
        <v>550</v>
      </c>
      <c r="C10" s="206"/>
      <c r="D10" s="206"/>
      <c r="E10" s="207"/>
    </row>
    <row r="11" spans="1:7" s="48" customFormat="1" ht="19.5" customHeight="1" x14ac:dyDescent="0.25">
      <c r="A11" s="1"/>
      <c r="B11" s="124" t="s">
        <v>2</v>
      </c>
      <c r="C11" s="42" t="s">
        <v>7</v>
      </c>
      <c r="D11" s="43" t="s">
        <v>3</v>
      </c>
      <c r="E11" s="125" t="s">
        <v>4</v>
      </c>
    </row>
    <row r="12" spans="1:7" ht="31.5" x14ac:dyDescent="0.25">
      <c r="A12" s="41"/>
      <c r="B12" s="109" t="s">
        <v>507</v>
      </c>
      <c r="C12" s="90" t="s">
        <v>494</v>
      </c>
      <c r="D12" s="49" t="s">
        <v>5</v>
      </c>
      <c r="E12" s="104">
        <f>FormA_CPP_OA!E32</f>
        <v>0</v>
      </c>
    </row>
    <row r="13" spans="1:7" s="48" customFormat="1" ht="18" customHeight="1" x14ac:dyDescent="0.25">
      <c r="A13" s="2"/>
      <c r="B13" s="126" t="s">
        <v>509</v>
      </c>
      <c r="C13" s="46" t="s">
        <v>145</v>
      </c>
      <c r="D13" s="46" t="s">
        <v>6</v>
      </c>
      <c r="E13" s="127">
        <f>FormA_CPP_OA!E59</f>
        <v>0</v>
      </c>
    </row>
    <row r="14" spans="1:7" ht="17.45" customHeight="1" x14ac:dyDescent="0.25">
      <c r="B14" s="126" t="s">
        <v>510</v>
      </c>
      <c r="C14" s="61" t="s">
        <v>146</v>
      </c>
      <c r="D14" s="46" t="s">
        <v>5</v>
      </c>
      <c r="E14" s="128">
        <f>FormA_CPP_OA!E60</f>
        <v>0</v>
      </c>
    </row>
    <row r="15" spans="1:7" ht="17.45" customHeight="1" x14ac:dyDescent="0.25">
      <c r="B15" s="129" t="s">
        <v>503</v>
      </c>
      <c r="C15" s="61" t="s">
        <v>380</v>
      </c>
      <c r="D15" s="46" t="s">
        <v>5</v>
      </c>
      <c r="E15" s="128">
        <f>FormA_CPP_OA!E61</f>
        <v>0</v>
      </c>
    </row>
    <row r="16" spans="1:7" ht="17.100000000000001" customHeight="1" x14ac:dyDescent="0.25">
      <c r="B16" s="129" t="s">
        <v>504</v>
      </c>
      <c r="C16" s="45" t="s">
        <v>381</v>
      </c>
      <c r="D16" s="46" t="s">
        <v>6</v>
      </c>
      <c r="E16" s="127">
        <f>FormA_CPP_OA!E62</f>
        <v>0</v>
      </c>
    </row>
    <row r="17" spans="1:5" ht="17.100000000000001" customHeight="1" x14ac:dyDescent="0.25">
      <c r="B17" s="171" t="s">
        <v>293</v>
      </c>
      <c r="C17" s="46" t="s">
        <v>400</v>
      </c>
      <c r="D17" s="46" t="s">
        <v>5</v>
      </c>
      <c r="E17" s="128">
        <f>FormA_CPP_OA!E63</f>
        <v>0</v>
      </c>
    </row>
    <row r="18" spans="1:5" ht="20.100000000000001" customHeight="1" thickBot="1" x14ac:dyDescent="0.3">
      <c r="B18" s="171" t="s">
        <v>480</v>
      </c>
      <c r="C18" s="172" t="s">
        <v>479</v>
      </c>
      <c r="D18" s="46" t="s">
        <v>6</v>
      </c>
      <c r="E18" s="127">
        <f>FormA_CPP_OA!E64</f>
        <v>0</v>
      </c>
    </row>
    <row r="19" spans="1:5" s="48" customFormat="1" ht="18" x14ac:dyDescent="0.25">
      <c r="A19" s="2"/>
      <c r="B19" s="208" t="s">
        <v>554</v>
      </c>
      <c r="C19" s="209"/>
      <c r="D19" s="209"/>
      <c r="E19" s="210"/>
    </row>
    <row r="20" spans="1:5" s="48" customFormat="1" ht="19.5" customHeight="1" x14ac:dyDescent="0.25">
      <c r="A20" s="1"/>
      <c r="B20" s="124" t="s">
        <v>2</v>
      </c>
      <c r="C20" s="42" t="s">
        <v>7</v>
      </c>
      <c r="D20" s="43" t="s">
        <v>3</v>
      </c>
      <c r="E20" s="125" t="s">
        <v>4</v>
      </c>
    </row>
    <row r="21" spans="1:5" s="28" customFormat="1" ht="19.5" customHeight="1" x14ac:dyDescent="0.25">
      <c r="B21" s="123" t="s">
        <v>544</v>
      </c>
      <c r="C21" s="52" t="s">
        <v>497</v>
      </c>
      <c r="D21" s="53" t="s">
        <v>5</v>
      </c>
      <c r="E21" s="104">
        <f>(E22+E23)/1000</f>
        <v>0</v>
      </c>
    </row>
    <row r="22" spans="1:5" s="28" customFormat="1" ht="19.5" customHeight="1" x14ac:dyDescent="0.25">
      <c r="B22" s="105" t="s">
        <v>306</v>
      </c>
      <c r="C22" s="54" t="s">
        <v>140</v>
      </c>
      <c r="D22" s="55" t="s">
        <v>307</v>
      </c>
      <c r="E22" s="106"/>
    </row>
    <row r="23" spans="1:5" s="28" customFormat="1" ht="19.5" customHeight="1" x14ac:dyDescent="0.25">
      <c r="B23" s="105" t="s">
        <v>308</v>
      </c>
      <c r="C23" s="54" t="s">
        <v>141</v>
      </c>
      <c r="D23" s="55" t="s">
        <v>307</v>
      </c>
      <c r="E23" s="106"/>
    </row>
    <row r="24" spans="1:5" s="28" customFormat="1" ht="19.5" customHeight="1" x14ac:dyDescent="0.25">
      <c r="B24" s="123" t="s">
        <v>545</v>
      </c>
      <c r="C24" s="52" t="s">
        <v>497</v>
      </c>
      <c r="D24" s="53" t="s">
        <v>5</v>
      </c>
      <c r="E24" s="104">
        <f>E25/1000</f>
        <v>0</v>
      </c>
    </row>
    <row r="25" spans="1:5" s="28" customFormat="1" ht="19.5" customHeight="1" x14ac:dyDescent="0.25">
      <c r="B25" s="105" t="s">
        <v>542</v>
      </c>
      <c r="C25" s="54" t="s">
        <v>140</v>
      </c>
      <c r="D25" s="55" t="s">
        <v>307</v>
      </c>
      <c r="E25" s="106"/>
    </row>
    <row r="26" spans="1:5" s="28" customFormat="1" ht="19.5" customHeight="1" x14ac:dyDescent="0.25">
      <c r="B26" s="123" t="s">
        <v>543</v>
      </c>
      <c r="C26" s="52" t="s">
        <v>497</v>
      </c>
      <c r="D26" s="53" t="s">
        <v>5</v>
      </c>
      <c r="E26" s="104">
        <f>E21+E24</f>
        <v>0</v>
      </c>
    </row>
    <row r="27" spans="1:5" s="48" customFormat="1" ht="18" x14ac:dyDescent="0.25">
      <c r="A27" s="2"/>
      <c r="B27" s="199" t="s">
        <v>553</v>
      </c>
      <c r="C27" s="200"/>
      <c r="D27" s="200"/>
      <c r="E27" s="201"/>
    </row>
    <row r="28" spans="1:5" s="48" customFormat="1" ht="19.5" customHeight="1" x14ac:dyDescent="0.25">
      <c r="A28" s="1"/>
      <c r="B28" s="124" t="s">
        <v>2</v>
      </c>
      <c r="C28" s="42" t="s">
        <v>7</v>
      </c>
      <c r="D28" s="43" t="s">
        <v>3</v>
      </c>
      <c r="E28" s="125" t="s">
        <v>4</v>
      </c>
    </row>
    <row r="29" spans="1:5" s="48" customFormat="1" ht="18" customHeight="1" x14ac:dyDescent="0.25">
      <c r="A29" s="2"/>
      <c r="B29" s="126" t="s">
        <v>509</v>
      </c>
      <c r="C29" s="46" t="s">
        <v>145</v>
      </c>
      <c r="D29" s="46" t="s">
        <v>6</v>
      </c>
      <c r="E29" s="127">
        <f>E13</f>
        <v>0</v>
      </c>
    </row>
    <row r="30" spans="1:5" ht="17.45" customHeight="1" x14ac:dyDescent="0.25">
      <c r="B30" s="126" t="s">
        <v>510</v>
      </c>
      <c r="C30" s="61" t="s">
        <v>146</v>
      </c>
      <c r="D30" s="46" t="s">
        <v>5</v>
      </c>
      <c r="E30" s="128">
        <f>E14</f>
        <v>0</v>
      </c>
    </row>
    <row r="31" spans="1:5" ht="17.45" customHeight="1" x14ac:dyDescent="0.25">
      <c r="B31" s="129" t="s">
        <v>503</v>
      </c>
      <c r="C31" s="61" t="s">
        <v>380</v>
      </c>
      <c r="D31" s="46" t="s">
        <v>5</v>
      </c>
      <c r="E31" s="128">
        <f>E15+E26</f>
        <v>0</v>
      </c>
    </row>
    <row r="32" spans="1:5" ht="17.100000000000001" customHeight="1" x14ac:dyDescent="0.25">
      <c r="B32" s="129" t="s">
        <v>504</v>
      </c>
      <c r="C32" s="45" t="s">
        <v>381</v>
      </c>
      <c r="D32" s="46" t="s">
        <v>6</v>
      </c>
      <c r="E32" s="130">
        <f>IF(E12=0,0,E31/E12)</f>
        <v>0</v>
      </c>
    </row>
    <row r="33" spans="2:9" ht="17.100000000000001" customHeight="1" x14ac:dyDescent="0.25">
      <c r="B33" s="171" t="s">
        <v>293</v>
      </c>
      <c r="C33" s="46" t="s">
        <v>400</v>
      </c>
      <c r="D33" s="46" t="s">
        <v>5</v>
      </c>
      <c r="E33" s="173">
        <f>E31-E30</f>
        <v>0</v>
      </c>
    </row>
    <row r="34" spans="2:9" ht="20.100000000000001" customHeight="1" thickBot="1" x14ac:dyDescent="0.3">
      <c r="B34" s="169" t="s">
        <v>480</v>
      </c>
      <c r="C34" s="172" t="s">
        <v>479</v>
      </c>
      <c r="D34" s="172" t="s">
        <v>6</v>
      </c>
      <c r="E34" s="193">
        <f>E32-E29</f>
        <v>0</v>
      </c>
    </row>
    <row r="35" spans="2:9" ht="20.100000000000001" customHeight="1" x14ac:dyDescent="0.25">
      <c r="B35" s="183"/>
      <c r="C35" s="184"/>
      <c r="D35" s="184"/>
      <c r="E35" s="194"/>
    </row>
    <row r="36" spans="2:9" ht="19.5" customHeight="1" thickBot="1" x14ac:dyDescent="0.3">
      <c r="B36" s="186" t="s">
        <v>521</v>
      </c>
    </row>
    <row r="37" spans="2:9" ht="35.1" customHeight="1" x14ac:dyDescent="0.25">
      <c r="B37" s="191" t="s">
        <v>51</v>
      </c>
      <c r="C37" s="132"/>
      <c r="D37" s="133" t="s">
        <v>48</v>
      </c>
      <c r="E37" s="134" t="s">
        <v>47</v>
      </c>
      <c r="F37" s="26"/>
      <c r="G37" s="26"/>
      <c r="I37" s="26"/>
    </row>
    <row r="38" spans="2:9" s="28" customFormat="1" ht="75" customHeight="1" x14ac:dyDescent="0.25">
      <c r="B38" s="211" t="s">
        <v>335</v>
      </c>
      <c r="C38" s="212"/>
      <c r="D38" s="212"/>
      <c r="E38" s="213"/>
    </row>
    <row r="39" spans="2:9" s="28" customFormat="1" ht="15" x14ac:dyDescent="0.25">
      <c r="B39" s="135" t="s">
        <v>305</v>
      </c>
      <c r="C39" s="95"/>
      <c r="D39" s="95"/>
      <c r="E39" s="143"/>
    </row>
    <row r="40" spans="2:9" s="28" customFormat="1" ht="15" x14ac:dyDescent="0.25">
      <c r="B40" s="135"/>
      <c r="C40" s="95"/>
      <c r="D40" s="95"/>
      <c r="E40" s="143"/>
    </row>
    <row r="41" spans="2:9" s="28" customFormat="1" ht="15" x14ac:dyDescent="0.25">
      <c r="B41" s="135"/>
      <c r="C41" s="95"/>
      <c r="D41" s="95"/>
      <c r="E41" s="143"/>
    </row>
    <row r="42" spans="2:9" s="28" customFormat="1" ht="15" x14ac:dyDescent="0.25">
      <c r="B42" s="135"/>
      <c r="C42" s="95"/>
      <c r="D42" s="95"/>
      <c r="E42" s="143"/>
    </row>
    <row r="43" spans="2:9" s="28" customFormat="1" ht="15" x14ac:dyDescent="0.25">
      <c r="B43" s="135" t="s">
        <v>303</v>
      </c>
      <c r="C43" s="95"/>
      <c r="D43" s="95"/>
      <c r="E43" s="143"/>
    </row>
    <row r="44" spans="2:9" s="28" customFormat="1" ht="15" x14ac:dyDescent="0.25">
      <c r="B44" s="135"/>
      <c r="C44" s="95"/>
      <c r="D44" s="95"/>
      <c r="E44" s="143"/>
    </row>
    <row r="45" spans="2:9" s="28" customFormat="1" ht="15.75" thickBot="1" x14ac:dyDescent="0.3">
      <c r="B45" s="144"/>
      <c r="C45" s="145"/>
      <c r="D45" s="145"/>
      <c r="E45" s="146"/>
    </row>
  </sheetData>
  <sheetProtection algorithmName="SHA-512" hashValue="5icfBUP+orfo3hgSO5pG+5gJnmo3KufCMh2ao0PXc10sPagd0Flle44DpyMh4G6VTF+xX8UdDOLhVT4DENU1Og==" saltValue="UQzqbRP0IuVZMRMzRpoynA==" spinCount="100000" sheet="1" objects="1" scenarios="1"/>
  <mergeCells count="12">
    <mergeCell ref="C9:E9"/>
    <mergeCell ref="B10:E10"/>
    <mergeCell ref="B19:E19"/>
    <mergeCell ref="B38:E38"/>
    <mergeCell ref="B27:E27"/>
    <mergeCell ref="C8:E8"/>
    <mergeCell ref="B3:E3"/>
    <mergeCell ref="B2:E2"/>
    <mergeCell ref="C4:E4"/>
    <mergeCell ref="C5:E5"/>
    <mergeCell ref="C6:E6"/>
    <mergeCell ref="C7:E7"/>
  </mergeCells>
  <dataValidations count="1">
    <dataValidation type="decimal" allowBlank="1" showInputMessage="1" showErrorMessage="1" promptTitle="Input" prompt="Please enter a positive numeric value. Can include decimals." sqref="E22:E23 E25 E27:E28" xr:uid="{8C5D1D5D-CA9D-4786-AAC7-E339A5687E88}">
      <formula1>0</formula1>
      <formula2>9.99999999999999E+27</formula2>
    </dataValidation>
  </dataValidations>
  <pageMargins left="0.70866141732283472" right="0.70866141732283472" top="0.74803149606299213" bottom="0.74803149606299213" header="0.31496062992125984" footer="0.31496062992125984"/>
  <pageSetup scale="54"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3741A2-5AE9-4B52-B9E3-170DF7212116}">
  <sheetPr codeName="Sheet11"/>
  <dimension ref="B1:K20"/>
  <sheetViews>
    <sheetView workbookViewId="0">
      <selection activeCell="E37" sqref="E37:F37"/>
    </sheetView>
  </sheetViews>
  <sheetFormatPr defaultRowHeight="15" x14ac:dyDescent="0.25"/>
  <cols>
    <col min="2" max="2" width="12.85546875" bestFit="1" customWidth="1"/>
    <col min="3" max="3" width="7.42578125" bestFit="1" customWidth="1"/>
    <col min="4" max="4" width="20.85546875" hidden="1" customWidth="1"/>
    <col min="5" max="5" width="21.5703125" hidden="1" customWidth="1"/>
    <col min="6" max="6" width="26.85546875" hidden="1" customWidth="1"/>
    <col min="7" max="7" width="21.28515625" hidden="1" customWidth="1"/>
    <col min="8" max="8" width="20.5703125" bestFit="1" customWidth="1"/>
  </cols>
  <sheetData>
    <row r="1" spans="2:11" ht="18" x14ac:dyDescent="0.25">
      <c r="D1" s="3" t="s">
        <v>157</v>
      </c>
      <c r="E1" s="3" t="s">
        <v>158</v>
      </c>
      <c r="F1" s="17" t="s">
        <v>159</v>
      </c>
      <c r="G1" s="3" t="s">
        <v>160</v>
      </c>
      <c r="H1" s="4" t="s">
        <v>18</v>
      </c>
    </row>
    <row r="2" spans="2:11" s="12" customFormat="1" x14ac:dyDescent="0.25">
      <c r="B2" s="13" t="s">
        <v>113</v>
      </c>
      <c r="C2" s="13" t="s">
        <v>114</v>
      </c>
      <c r="D2" s="13" t="s">
        <v>161</v>
      </c>
      <c r="E2" s="13" t="s">
        <v>162</v>
      </c>
      <c r="F2" s="13" t="s">
        <v>163</v>
      </c>
      <c r="G2" s="13" t="s">
        <v>55</v>
      </c>
      <c r="H2" s="13" t="s">
        <v>115</v>
      </c>
    </row>
    <row r="3" spans="2:11" x14ac:dyDescent="0.25">
      <c r="B3" s="14" t="s">
        <v>116</v>
      </c>
      <c r="C3" s="14" t="s">
        <v>117</v>
      </c>
      <c r="D3" s="21">
        <v>6.7000000000000002E-3</v>
      </c>
      <c r="E3" s="21">
        <v>3.8E-3</v>
      </c>
      <c r="F3" s="21">
        <v>1.4999999999999999E-2</v>
      </c>
      <c r="G3" s="21">
        <v>0.27350000000000002</v>
      </c>
      <c r="H3" s="21">
        <v>0.29909999999999998</v>
      </c>
      <c r="J3" s="179" t="s">
        <v>333</v>
      </c>
      <c r="K3" s="22"/>
    </row>
    <row r="4" spans="2:11" x14ac:dyDescent="0.25">
      <c r="B4" s="14" t="s">
        <v>116</v>
      </c>
      <c r="C4" s="14" t="s">
        <v>118</v>
      </c>
      <c r="D4" s="21">
        <v>1.4500000000000001E-2</v>
      </c>
      <c r="E4" s="21">
        <v>1.2200000000000001E-2</v>
      </c>
      <c r="F4" s="21">
        <v>2.1000000000000001E-2</v>
      </c>
      <c r="G4" s="21">
        <v>0.28239999999999998</v>
      </c>
      <c r="H4" s="21">
        <v>0.3301</v>
      </c>
      <c r="J4" s="24" t="s">
        <v>284</v>
      </c>
      <c r="K4" s="22"/>
    </row>
    <row r="5" spans="2:11" x14ac:dyDescent="0.25">
      <c r="B5" s="14" t="s">
        <v>116</v>
      </c>
      <c r="C5" s="14" t="s">
        <v>119</v>
      </c>
      <c r="D5" s="21">
        <v>1.9699999999999999E-2</v>
      </c>
      <c r="E5" s="21">
        <v>1.34E-2</v>
      </c>
      <c r="F5" s="21">
        <v>2.7E-2</v>
      </c>
      <c r="G5" s="21">
        <v>0.2994</v>
      </c>
      <c r="H5" s="21">
        <v>0.35949999999999999</v>
      </c>
      <c r="J5" s="179" t="s">
        <v>285</v>
      </c>
      <c r="K5" s="22"/>
    </row>
    <row r="6" spans="2:11" x14ac:dyDescent="0.25">
      <c r="B6" s="14" t="s">
        <v>116</v>
      </c>
      <c r="C6" s="14" t="s">
        <v>120</v>
      </c>
      <c r="D6" s="21">
        <v>2.4500000000000001E-2</v>
      </c>
      <c r="E6" s="21">
        <v>1.4200000000000001E-2</v>
      </c>
      <c r="F6" s="21">
        <v>3.3000000000000002E-2</v>
      </c>
      <c r="G6" s="21">
        <v>0.31640000000000001</v>
      </c>
      <c r="H6" s="21">
        <v>0.3881</v>
      </c>
      <c r="J6" s="179" t="s">
        <v>286</v>
      </c>
      <c r="K6" s="22"/>
    </row>
    <row r="7" spans="2:11" x14ac:dyDescent="0.25">
      <c r="B7" s="14" t="s">
        <v>116</v>
      </c>
      <c r="C7" s="14" t="s">
        <v>121</v>
      </c>
      <c r="D7" s="21">
        <v>2.9499999999999998E-2</v>
      </c>
      <c r="E7" s="21">
        <v>1.4200000000000001E-2</v>
      </c>
      <c r="F7" s="21">
        <v>3.9E-2</v>
      </c>
      <c r="G7" s="21">
        <v>0.33100000000000002</v>
      </c>
      <c r="H7" s="21">
        <v>0.41360000000000002</v>
      </c>
      <c r="J7" s="179" t="s">
        <v>214</v>
      </c>
      <c r="K7" s="22"/>
    </row>
    <row r="8" spans="2:11" x14ac:dyDescent="0.25">
      <c r="B8" s="14" t="s">
        <v>116</v>
      </c>
      <c r="C8" s="14" t="s">
        <v>122</v>
      </c>
      <c r="D8" s="21">
        <v>3.4799999999999998E-2</v>
      </c>
      <c r="E8" s="21">
        <v>1.3299999999999999E-2</v>
      </c>
      <c r="F8" s="21">
        <v>4.4999999999999998E-2</v>
      </c>
      <c r="G8" s="21">
        <v>0.3402</v>
      </c>
      <c r="H8" s="21">
        <v>0.43330000000000002</v>
      </c>
      <c r="I8" s="8"/>
      <c r="J8" s="23"/>
      <c r="K8" s="22"/>
    </row>
    <row r="9" spans="2:11" x14ac:dyDescent="0.25">
      <c r="B9" s="14" t="s">
        <v>123</v>
      </c>
      <c r="C9" s="14" t="s">
        <v>117</v>
      </c>
      <c r="D9" s="21">
        <v>6.7000000000000002E-3</v>
      </c>
      <c r="E9" s="21">
        <v>3.8E-3</v>
      </c>
      <c r="F9" s="21">
        <v>7.4999999999999997E-3</v>
      </c>
      <c r="G9" s="21">
        <v>0.28100000000000003</v>
      </c>
      <c r="H9" s="21">
        <v>0.29909999999999998</v>
      </c>
      <c r="J9" s="23"/>
      <c r="K9" s="22"/>
    </row>
    <row r="10" spans="2:11" x14ac:dyDescent="0.25">
      <c r="B10" s="14" t="s">
        <v>123</v>
      </c>
      <c r="C10" s="14" t="s">
        <v>118</v>
      </c>
      <c r="D10" s="21">
        <v>1.4500000000000001E-2</v>
      </c>
      <c r="E10" s="21">
        <v>1.2200000000000001E-2</v>
      </c>
      <c r="F10" s="21">
        <v>1.0500000000000001E-2</v>
      </c>
      <c r="G10" s="21">
        <v>0.29289999999999999</v>
      </c>
      <c r="H10" s="21">
        <v>0.3301</v>
      </c>
    </row>
    <row r="11" spans="2:11" x14ac:dyDescent="0.25">
      <c r="B11" s="14" t="s">
        <v>123</v>
      </c>
      <c r="C11" s="14" t="s">
        <v>119</v>
      </c>
      <c r="D11" s="21">
        <v>1.9699999999999999E-2</v>
      </c>
      <c r="E11" s="21">
        <v>1.34E-2</v>
      </c>
      <c r="F11" s="21">
        <v>1.35E-2</v>
      </c>
      <c r="G11" s="21">
        <v>0.31290000000000001</v>
      </c>
      <c r="H11" s="21">
        <v>0.35949999999999999</v>
      </c>
    </row>
    <row r="12" spans="2:11" x14ac:dyDescent="0.25">
      <c r="B12" s="14" t="s">
        <v>123</v>
      </c>
      <c r="C12" s="14" t="s">
        <v>120</v>
      </c>
      <c r="D12" s="21">
        <v>2.4500000000000001E-2</v>
      </c>
      <c r="E12" s="21">
        <v>1.4200000000000001E-2</v>
      </c>
      <c r="F12" s="21">
        <v>1.6500000000000001E-2</v>
      </c>
      <c r="G12" s="21">
        <v>0.33290000000000003</v>
      </c>
      <c r="H12" s="21">
        <v>0.3881</v>
      </c>
    </row>
    <row r="13" spans="2:11" x14ac:dyDescent="0.25">
      <c r="B13" s="14" t="s">
        <v>123</v>
      </c>
      <c r="C13" s="14" t="s">
        <v>121</v>
      </c>
      <c r="D13" s="21">
        <v>2.9499999999999998E-2</v>
      </c>
      <c r="E13" s="21">
        <v>1.4200000000000001E-2</v>
      </c>
      <c r="F13" s="21">
        <v>1.95E-2</v>
      </c>
      <c r="G13" s="21">
        <v>0.35050000000000003</v>
      </c>
      <c r="H13" s="21">
        <v>0.41360000000000002</v>
      </c>
    </row>
    <row r="14" spans="2:11" x14ac:dyDescent="0.25">
      <c r="B14" s="14" t="s">
        <v>123</v>
      </c>
      <c r="C14" s="14" t="s">
        <v>122</v>
      </c>
      <c r="D14" s="21">
        <v>3.4799999999999998E-2</v>
      </c>
      <c r="E14" s="21">
        <v>1.3299999999999999E-2</v>
      </c>
      <c r="F14" s="21">
        <v>2.2499999999999999E-2</v>
      </c>
      <c r="G14" s="21">
        <v>0.36270000000000002</v>
      </c>
      <c r="H14" s="21">
        <v>0.43330000000000002</v>
      </c>
    </row>
    <row r="15" spans="2:11" x14ac:dyDescent="0.25">
      <c r="B15" s="14" t="s">
        <v>124</v>
      </c>
      <c r="C15" s="14" t="s">
        <v>117</v>
      </c>
      <c r="D15" s="21">
        <v>6.7000000000000002E-3</v>
      </c>
      <c r="E15" s="21">
        <v>3.8E-3</v>
      </c>
      <c r="F15" s="21">
        <v>7.4999999999999997E-3</v>
      </c>
      <c r="G15" s="21">
        <v>0.28100000000000003</v>
      </c>
      <c r="H15" s="21">
        <v>0.29909999999999998</v>
      </c>
    </row>
    <row r="16" spans="2:11" x14ac:dyDescent="0.25">
      <c r="B16" s="14" t="s">
        <v>124</v>
      </c>
      <c r="C16" s="14" t="s">
        <v>118</v>
      </c>
      <c r="D16" s="21">
        <v>1.4500000000000001E-2</v>
      </c>
      <c r="E16" s="21">
        <v>1.2200000000000001E-2</v>
      </c>
      <c r="F16" s="21">
        <v>1.0500000000000001E-2</v>
      </c>
      <c r="G16" s="21">
        <v>0.29289999999999999</v>
      </c>
      <c r="H16" s="21">
        <v>0.3301</v>
      </c>
    </row>
    <row r="17" spans="2:8" x14ac:dyDescent="0.25">
      <c r="B17" s="14" t="s">
        <v>124</v>
      </c>
      <c r="C17" s="14" t="s">
        <v>119</v>
      </c>
      <c r="D17" s="21">
        <v>1.9699999999999999E-2</v>
      </c>
      <c r="E17" s="21">
        <v>1.34E-2</v>
      </c>
      <c r="F17" s="21">
        <v>1.35E-2</v>
      </c>
      <c r="G17" s="21">
        <v>0.31290000000000001</v>
      </c>
      <c r="H17" s="21">
        <v>0.35949999999999999</v>
      </c>
    </row>
    <row r="18" spans="2:8" x14ac:dyDescent="0.25">
      <c r="B18" s="14" t="s">
        <v>124</v>
      </c>
      <c r="C18" s="14" t="s">
        <v>120</v>
      </c>
      <c r="D18" s="21">
        <v>2.4500000000000001E-2</v>
      </c>
      <c r="E18" s="21">
        <v>1.4200000000000001E-2</v>
      </c>
      <c r="F18" s="21">
        <v>1.6500000000000001E-2</v>
      </c>
      <c r="G18" s="21">
        <v>0.33290000000000003</v>
      </c>
      <c r="H18" s="21">
        <v>0.3881</v>
      </c>
    </row>
    <row r="19" spans="2:8" x14ac:dyDescent="0.25">
      <c r="B19" s="14" t="s">
        <v>124</v>
      </c>
      <c r="C19" s="14" t="s">
        <v>121</v>
      </c>
      <c r="D19" s="21">
        <v>2.9499999999999998E-2</v>
      </c>
      <c r="E19" s="21">
        <v>1.4200000000000001E-2</v>
      </c>
      <c r="F19" s="21">
        <v>1.95E-2</v>
      </c>
      <c r="G19" s="21">
        <v>0.35050000000000003</v>
      </c>
      <c r="H19" s="21">
        <v>0.41360000000000002</v>
      </c>
    </row>
    <row r="20" spans="2:8" x14ac:dyDescent="0.25">
      <c r="B20" s="14" t="s">
        <v>124</v>
      </c>
      <c r="C20" s="14" t="s">
        <v>122</v>
      </c>
      <c r="D20" s="21">
        <v>3.4799999999999998E-2</v>
      </c>
      <c r="E20" s="21">
        <v>1.3299999999999999E-2</v>
      </c>
      <c r="F20" s="21">
        <v>2.2499999999999999E-2</v>
      </c>
      <c r="G20" s="21">
        <v>0.36270000000000002</v>
      </c>
      <c r="H20" s="21">
        <v>0.43330000000000002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E3456C-49CD-4853-B013-6B5F824202B3}">
  <sheetPr codeName="Sheet2">
    <tabColor theme="9" tint="0.79998168889431442"/>
    <pageSetUpPr fitToPage="1"/>
  </sheetPr>
  <dimension ref="A1:I76"/>
  <sheetViews>
    <sheetView tabSelected="1" topLeftCell="A24" zoomScale="80" zoomScaleNormal="90" workbookViewId="0">
      <selection activeCell="E31" sqref="E31"/>
    </sheetView>
  </sheetViews>
  <sheetFormatPr defaultColWidth="16.85546875" defaultRowHeight="19.5" customHeight="1" x14ac:dyDescent="0.25"/>
  <cols>
    <col min="1" max="1" width="9.42578125" style="1" bestFit="1" customWidth="1"/>
    <col min="2" max="2" width="81.42578125" style="2" customWidth="1"/>
    <col min="3" max="3" width="25.85546875" style="2" hidden="1" customWidth="1"/>
    <col min="4" max="4" width="28.28515625" style="2" customWidth="1"/>
    <col min="5" max="5" width="56.42578125" style="62" customWidth="1"/>
    <col min="6" max="6" width="11.42578125" style="2" customWidth="1"/>
    <col min="7" max="16384" width="16.85546875" style="2"/>
  </cols>
  <sheetData>
    <row r="1" spans="1:7" ht="19.5" customHeight="1" thickBot="1" x14ac:dyDescent="0.3"/>
    <row r="2" spans="1:7" ht="59.1" customHeight="1" x14ac:dyDescent="0.25">
      <c r="B2" s="202" t="s">
        <v>528</v>
      </c>
      <c r="C2" s="203"/>
      <c r="D2" s="203"/>
      <c r="E2" s="204"/>
    </row>
    <row r="3" spans="1:7" ht="18" x14ac:dyDescent="0.25">
      <c r="A3" s="41"/>
      <c r="B3" s="199" t="s">
        <v>548</v>
      </c>
      <c r="C3" s="200"/>
      <c r="D3" s="200"/>
      <c r="E3" s="201"/>
    </row>
    <row r="4" spans="1:7" ht="19.5" customHeight="1" x14ac:dyDescent="0.25">
      <c r="B4" s="99" t="s">
        <v>557</v>
      </c>
      <c r="C4" s="214"/>
      <c r="D4" s="214"/>
      <c r="E4" s="215"/>
    </row>
    <row r="5" spans="1:7" ht="19.5" customHeight="1" x14ac:dyDescent="0.25">
      <c r="B5" s="99" t="s">
        <v>472</v>
      </c>
      <c r="C5" s="219"/>
      <c r="D5" s="220"/>
      <c r="E5" s="221"/>
    </row>
    <row r="6" spans="1:7" ht="19.5" customHeight="1" x14ac:dyDescent="0.25">
      <c r="B6" s="99" t="s">
        <v>558</v>
      </c>
      <c r="C6" s="214"/>
      <c r="D6" s="214"/>
      <c r="E6" s="215"/>
      <c r="G6" s="24"/>
    </row>
    <row r="7" spans="1:7" ht="21.6" customHeight="1" x14ac:dyDescent="0.25">
      <c r="B7" s="99" t="s">
        <v>559</v>
      </c>
      <c r="C7" s="214"/>
      <c r="D7" s="214"/>
      <c r="E7" s="215"/>
      <c r="G7" s="24"/>
    </row>
    <row r="8" spans="1:7" ht="19.5" customHeight="1" x14ac:dyDescent="0.25">
      <c r="B8" s="99" t="s">
        <v>27</v>
      </c>
      <c r="C8" s="214"/>
      <c r="D8" s="214"/>
      <c r="E8" s="215"/>
    </row>
    <row r="9" spans="1:7" ht="19.5" customHeight="1" x14ac:dyDescent="0.25">
      <c r="B9" s="99" t="s">
        <v>489</v>
      </c>
      <c r="C9" s="219"/>
      <c r="D9" s="220"/>
      <c r="E9" s="221"/>
    </row>
    <row r="10" spans="1:7" ht="18" x14ac:dyDescent="0.25">
      <c r="A10" s="41"/>
      <c r="B10" s="216" t="s">
        <v>551</v>
      </c>
      <c r="C10" s="217"/>
      <c r="D10" s="217"/>
      <c r="E10" s="218"/>
    </row>
    <row r="11" spans="1:7" ht="23.45" customHeight="1" x14ac:dyDescent="0.25">
      <c r="A11" s="41"/>
      <c r="B11" s="101" t="s">
        <v>45</v>
      </c>
      <c r="C11" s="42" t="s">
        <v>7</v>
      </c>
      <c r="D11" s="43" t="s">
        <v>3</v>
      </c>
      <c r="E11" s="102" t="s">
        <v>52</v>
      </c>
    </row>
    <row r="12" spans="1:7" ht="35.450000000000003" customHeight="1" x14ac:dyDescent="0.25">
      <c r="A12" s="41"/>
      <c r="B12" s="109" t="s">
        <v>490</v>
      </c>
      <c r="C12" s="178" t="s">
        <v>525</v>
      </c>
      <c r="D12" s="44" t="s">
        <v>5</v>
      </c>
      <c r="E12" s="104">
        <f>E17-E18/2-E19</f>
        <v>0</v>
      </c>
    </row>
    <row r="13" spans="1:7" ht="19.5" customHeight="1" x14ac:dyDescent="0.25">
      <c r="A13" s="41"/>
      <c r="B13" s="105" t="s">
        <v>488</v>
      </c>
      <c r="C13" s="45" t="s">
        <v>513</v>
      </c>
      <c r="D13" s="46" t="s">
        <v>5</v>
      </c>
      <c r="E13" s="106"/>
    </row>
    <row r="14" spans="1:7" ht="19.5" customHeight="1" x14ac:dyDescent="0.25">
      <c r="A14" s="41"/>
      <c r="B14" s="105" t="s">
        <v>491</v>
      </c>
      <c r="C14" s="45" t="s">
        <v>260</v>
      </c>
      <c r="D14" s="46" t="s">
        <v>5</v>
      </c>
      <c r="E14" s="106"/>
    </row>
    <row r="15" spans="1:7" ht="19.5" customHeight="1" x14ac:dyDescent="0.25">
      <c r="A15" s="41"/>
      <c r="B15" s="105" t="s">
        <v>564</v>
      </c>
      <c r="C15" s="45" t="s">
        <v>514</v>
      </c>
      <c r="D15" s="46" t="s">
        <v>5</v>
      </c>
      <c r="E15" s="106"/>
    </row>
    <row r="16" spans="1:7" ht="19.5" customHeight="1" x14ac:dyDescent="0.25">
      <c r="A16" s="41"/>
      <c r="B16" s="105" t="s">
        <v>565</v>
      </c>
      <c r="C16" s="45" t="s">
        <v>345</v>
      </c>
      <c r="D16" s="46" t="s">
        <v>5</v>
      </c>
      <c r="E16" s="106"/>
    </row>
    <row r="17" spans="1:5" ht="19.5" customHeight="1" x14ac:dyDescent="0.25">
      <c r="A17" s="41"/>
      <c r="B17" s="105" t="s">
        <v>530</v>
      </c>
      <c r="C17" s="45" t="s">
        <v>512</v>
      </c>
      <c r="D17" s="46" t="s">
        <v>5</v>
      </c>
      <c r="E17" s="192">
        <f>E13-E14-E15+E16</f>
        <v>0</v>
      </c>
    </row>
    <row r="18" spans="1:5" ht="19.5" customHeight="1" x14ac:dyDescent="0.25">
      <c r="A18" s="41"/>
      <c r="B18" s="105" t="s">
        <v>531</v>
      </c>
      <c r="C18" s="45" t="s">
        <v>511</v>
      </c>
      <c r="D18" s="46" t="s">
        <v>5</v>
      </c>
      <c r="E18" s="106"/>
    </row>
    <row r="19" spans="1:5" ht="19.5" customHeight="1" x14ac:dyDescent="0.25">
      <c r="A19" s="41"/>
      <c r="B19" s="105" t="s">
        <v>536</v>
      </c>
      <c r="C19" s="45" t="s">
        <v>524</v>
      </c>
      <c r="D19" s="46" t="s">
        <v>5</v>
      </c>
      <c r="E19" s="106"/>
    </row>
    <row r="20" spans="1:5" ht="19.5" customHeight="1" x14ac:dyDescent="0.25">
      <c r="A20" s="41"/>
      <c r="B20" s="103" t="s">
        <v>493</v>
      </c>
      <c r="C20" s="49" t="s">
        <v>492</v>
      </c>
      <c r="D20" s="44" t="s">
        <v>5</v>
      </c>
      <c r="E20" s="104">
        <f>E21+E22</f>
        <v>0</v>
      </c>
    </row>
    <row r="21" spans="1:5" ht="19.5" customHeight="1" x14ac:dyDescent="0.25">
      <c r="A21" s="41"/>
      <c r="B21" s="105" t="s">
        <v>496</v>
      </c>
      <c r="C21" s="45" t="s">
        <v>35</v>
      </c>
      <c r="D21" s="46" t="s">
        <v>5</v>
      </c>
      <c r="E21" s="106"/>
    </row>
    <row r="22" spans="1:5" ht="19.5" customHeight="1" x14ac:dyDescent="0.25">
      <c r="A22" s="41"/>
      <c r="B22" s="105" t="s">
        <v>537</v>
      </c>
      <c r="C22" s="45" t="s">
        <v>10</v>
      </c>
      <c r="D22" s="46" t="s">
        <v>5</v>
      </c>
      <c r="E22" s="106"/>
    </row>
    <row r="23" spans="1:5" ht="19.5" customHeight="1" x14ac:dyDescent="0.25">
      <c r="A23" s="41"/>
      <c r="B23" s="103" t="s">
        <v>505</v>
      </c>
      <c r="C23" s="160" t="s">
        <v>474</v>
      </c>
      <c r="D23" s="44" t="s">
        <v>5</v>
      </c>
      <c r="E23" s="106"/>
    </row>
    <row r="24" spans="1:5" ht="19.5" customHeight="1" x14ac:dyDescent="0.25">
      <c r="A24" s="41"/>
      <c r="B24" s="103" t="s">
        <v>506</v>
      </c>
      <c r="C24" s="49" t="s">
        <v>495</v>
      </c>
      <c r="D24" s="44" t="s">
        <v>5</v>
      </c>
      <c r="E24" s="104">
        <f>E25+E26</f>
        <v>0</v>
      </c>
    </row>
    <row r="25" spans="1:5" ht="19.5" customHeight="1" x14ac:dyDescent="0.25">
      <c r="A25" s="41"/>
      <c r="B25" s="105" t="s">
        <v>526</v>
      </c>
      <c r="C25" s="45" t="s">
        <v>11</v>
      </c>
      <c r="D25" s="46" t="s">
        <v>5</v>
      </c>
      <c r="E25" s="106"/>
    </row>
    <row r="26" spans="1:5" ht="19.5" customHeight="1" x14ac:dyDescent="0.25">
      <c r="A26" s="41"/>
      <c r="B26" s="105" t="s">
        <v>538</v>
      </c>
      <c r="C26" s="45" t="s">
        <v>16</v>
      </c>
      <c r="D26" s="46" t="s">
        <v>5</v>
      </c>
      <c r="E26" s="106"/>
    </row>
    <row r="27" spans="1:5" s="48" customFormat="1" ht="19.5" hidden="1" customHeight="1" x14ac:dyDescent="0.25">
      <c r="A27" s="181"/>
      <c r="B27" s="103" t="s">
        <v>418</v>
      </c>
      <c r="C27" s="51" t="s">
        <v>415</v>
      </c>
      <c r="D27" s="44" t="s">
        <v>5</v>
      </c>
      <c r="E27" s="108">
        <f>(E28-E29)*(1-E30)</f>
        <v>0</v>
      </c>
    </row>
    <row r="28" spans="1:5" s="48" customFormat="1" ht="18" hidden="1" customHeight="1" x14ac:dyDescent="0.25">
      <c r="A28" s="181"/>
      <c r="B28" s="105" t="s">
        <v>407</v>
      </c>
      <c r="C28" s="47" t="s">
        <v>127</v>
      </c>
      <c r="D28" s="46" t="s">
        <v>5</v>
      </c>
      <c r="E28" s="106"/>
    </row>
    <row r="29" spans="1:5" s="48" customFormat="1" ht="18.600000000000001" hidden="1" customHeight="1" x14ac:dyDescent="0.25">
      <c r="A29" s="181"/>
      <c r="B29" s="105" t="s">
        <v>411</v>
      </c>
      <c r="C29" s="47" t="s">
        <v>36</v>
      </c>
      <c r="D29" s="46" t="s">
        <v>5</v>
      </c>
      <c r="E29" s="106"/>
    </row>
    <row r="30" spans="1:5" s="48" customFormat="1" ht="18.600000000000001" hidden="1" customHeight="1" x14ac:dyDescent="0.25">
      <c r="A30" s="181"/>
      <c r="B30" s="105" t="s">
        <v>413</v>
      </c>
      <c r="C30" s="47" t="s">
        <v>414</v>
      </c>
      <c r="D30" s="46" t="s">
        <v>6</v>
      </c>
      <c r="E30" s="159"/>
    </row>
    <row r="31" spans="1:5" ht="19.5" customHeight="1" x14ac:dyDescent="0.25">
      <c r="A31" s="41"/>
      <c r="B31" s="103" t="s">
        <v>566</v>
      </c>
      <c r="C31" s="160"/>
      <c r="D31" s="44" t="s">
        <v>5</v>
      </c>
      <c r="E31" s="106"/>
    </row>
    <row r="32" spans="1:5" ht="31.5" x14ac:dyDescent="0.25">
      <c r="A32" s="41"/>
      <c r="B32" s="109" t="s">
        <v>507</v>
      </c>
      <c r="C32" s="90" t="s">
        <v>494</v>
      </c>
      <c r="D32" s="49" t="s">
        <v>5</v>
      </c>
      <c r="E32" s="104">
        <f>E12+E20-E24+E53-E31/2</f>
        <v>0</v>
      </c>
    </row>
    <row r="33" spans="1:7" ht="18.95" hidden="1" customHeight="1" x14ac:dyDescent="0.25">
      <c r="A33" s="180"/>
      <c r="B33" s="109" t="s">
        <v>475</v>
      </c>
      <c r="C33" s="90" t="s">
        <v>476</v>
      </c>
      <c r="D33" s="49" t="s">
        <v>5</v>
      </c>
      <c r="E33" s="104">
        <f>E14+E23+E32</f>
        <v>0</v>
      </c>
    </row>
    <row r="34" spans="1:7" ht="18" x14ac:dyDescent="0.25">
      <c r="A34" s="41"/>
      <c r="B34" s="205" t="s">
        <v>549</v>
      </c>
      <c r="C34" s="206"/>
      <c r="D34" s="206"/>
      <c r="E34" s="207"/>
    </row>
    <row r="35" spans="1:7" ht="19.5" customHeight="1" x14ac:dyDescent="0.25">
      <c r="B35" s="112" t="s">
        <v>33</v>
      </c>
      <c r="C35" s="15" t="s">
        <v>7</v>
      </c>
      <c r="D35" s="16" t="s">
        <v>3</v>
      </c>
      <c r="E35" s="113" t="s">
        <v>52</v>
      </c>
    </row>
    <row r="36" spans="1:7" s="48" customFormat="1" ht="19.5" customHeight="1" x14ac:dyDescent="0.25">
      <c r="A36" s="1"/>
      <c r="B36" s="114" t="s">
        <v>499</v>
      </c>
      <c r="C36" s="52" t="s">
        <v>500</v>
      </c>
      <c r="D36" s="53" t="s">
        <v>5</v>
      </c>
      <c r="E36" s="115">
        <f>E37+E41+E42+E43</f>
        <v>0</v>
      </c>
    </row>
    <row r="37" spans="1:7" s="48" customFormat="1" ht="28.5" customHeight="1" x14ac:dyDescent="0.25">
      <c r="A37" s="1"/>
      <c r="B37" s="105" t="s">
        <v>563</v>
      </c>
      <c r="C37" s="54" t="s">
        <v>21</v>
      </c>
      <c r="D37" s="55" t="s">
        <v>5</v>
      </c>
      <c r="E37" s="106"/>
    </row>
    <row r="38" spans="1:7" s="48" customFormat="1" ht="19.5" hidden="1" customHeight="1" x14ac:dyDescent="0.25">
      <c r="A38" s="181"/>
      <c r="B38" s="182" t="s">
        <v>329</v>
      </c>
      <c r="C38" s="56" t="s">
        <v>138</v>
      </c>
      <c r="D38" s="57" t="s">
        <v>5</v>
      </c>
      <c r="E38" s="107"/>
    </row>
    <row r="39" spans="1:7" s="48" customFormat="1" ht="19.5" hidden="1" customHeight="1" x14ac:dyDescent="0.25">
      <c r="A39" s="181"/>
      <c r="B39" s="118" t="s">
        <v>364</v>
      </c>
      <c r="C39" s="54" t="s">
        <v>108</v>
      </c>
      <c r="D39" s="55" t="s">
        <v>5</v>
      </c>
      <c r="E39" s="106"/>
    </row>
    <row r="40" spans="1:7" s="48" customFormat="1" ht="14.1" hidden="1" customHeight="1" x14ac:dyDescent="0.25">
      <c r="A40" s="181"/>
      <c r="B40" s="118" t="s">
        <v>326</v>
      </c>
      <c r="C40" s="54" t="s">
        <v>37</v>
      </c>
      <c r="D40" s="55" t="s">
        <v>5</v>
      </c>
      <c r="E40" s="106"/>
    </row>
    <row r="41" spans="1:7" s="48" customFormat="1" ht="19.5" customHeight="1" x14ac:dyDescent="0.25">
      <c r="A41" s="1"/>
      <c r="B41" s="105" t="s">
        <v>527</v>
      </c>
      <c r="C41" s="54" t="s">
        <v>252</v>
      </c>
      <c r="D41" s="55" t="s">
        <v>5</v>
      </c>
      <c r="E41" s="106"/>
      <c r="G41" s="58"/>
    </row>
    <row r="42" spans="1:7" s="48" customFormat="1" ht="19.5" customHeight="1" x14ac:dyDescent="0.25">
      <c r="A42" s="1"/>
      <c r="B42" s="105" t="s">
        <v>561</v>
      </c>
      <c r="C42" s="54"/>
      <c r="D42" s="55" t="s">
        <v>5</v>
      </c>
      <c r="E42" s="106"/>
      <c r="G42" s="58"/>
    </row>
    <row r="43" spans="1:7" s="48" customFormat="1" ht="19.5" customHeight="1" x14ac:dyDescent="0.25">
      <c r="A43" s="1"/>
      <c r="B43" s="105" t="s">
        <v>537</v>
      </c>
      <c r="C43" s="54" t="s">
        <v>22</v>
      </c>
      <c r="D43" s="55" t="s">
        <v>5</v>
      </c>
      <c r="E43" s="106"/>
      <c r="G43" s="58"/>
    </row>
    <row r="44" spans="1:7" s="48" customFormat="1" ht="19.5" customHeight="1" x14ac:dyDescent="0.25">
      <c r="A44" s="1"/>
      <c r="B44" s="114" t="s">
        <v>501</v>
      </c>
      <c r="C44" s="52" t="s">
        <v>502</v>
      </c>
      <c r="D44" s="53" t="s">
        <v>5</v>
      </c>
      <c r="E44" s="104">
        <f>E45+E46</f>
        <v>0</v>
      </c>
    </row>
    <row r="45" spans="1:7" s="48" customFormat="1" ht="19.5" customHeight="1" x14ac:dyDescent="0.25">
      <c r="A45" s="1"/>
      <c r="B45" s="105" t="s">
        <v>539</v>
      </c>
      <c r="C45" s="54" t="s">
        <v>40</v>
      </c>
      <c r="D45" s="55" t="s">
        <v>5</v>
      </c>
      <c r="E45" s="120"/>
    </row>
    <row r="46" spans="1:7" s="48" customFormat="1" ht="19.5" customHeight="1" x14ac:dyDescent="0.25">
      <c r="A46" s="1"/>
      <c r="B46" s="105" t="s">
        <v>538</v>
      </c>
      <c r="C46" s="54" t="s">
        <v>367</v>
      </c>
      <c r="D46" s="55" t="s">
        <v>5</v>
      </c>
      <c r="E46" s="106"/>
    </row>
    <row r="47" spans="1:7" s="48" customFormat="1" ht="19.5" hidden="1" customHeight="1" x14ac:dyDescent="0.25">
      <c r="A47" s="181"/>
      <c r="B47" s="114" t="s">
        <v>419</v>
      </c>
      <c r="C47" s="56" t="s">
        <v>417</v>
      </c>
      <c r="D47" s="55" t="s">
        <v>5</v>
      </c>
      <c r="E47" s="108"/>
    </row>
    <row r="48" spans="1:7" s="48" customFormat="1" ht="19.5" hidden="1" customHeight="1" x14ac:dyDescent="0.25">
      <c r="A48" s="181"/>
      <c r="B48" s="105" t="s">
        <v>407</v>
      </c>
      <c r="C48" s="54" t="s">
        <v>42</v>
      </c>
      <c r="D48" s="55" t="s">
        <v>5</v>
      </c>
      <c r="E48" s="121"/>
    </row>
    <row r="49" spans="1:5" s="48" customFormat="1" ht="19.5" hidden="1" customHeight="1" x14ac:dyDescent="0.25">
      <c r="A49" s="181"/>
      <c r="B49" s="105" t="s">
        <v>408</v>
      </c>
      <c r="C49" s="54" t="s">
        <v>139</v>
      </c>
      <c r="D49" s="55" t="s">
        <v>5</v>
      </c>
      <c r="E49" s="121"/>
    </row>
    <row r="50" spans="1:5" s="48" customFormat="1" ht="19.5" hidden="1" customHeight="1" x14ac:dyDescent="0.25">
      <c r="A50" s="181"/>
      <c r="B50" s="105" t="s">
        <v>413</v>
      </c>
      <c r="C50" s="47" t="s">
        <v>416</v>
      </c>
      <c r="D50" s="46" t="s">
        <v>6</v>
      </c>
      <c r="E50" s="159"/>
    </row>
    <row r="51" spans="1:5" s="48" customFormat="1" ht="19.5" customHeight="1" x14ac:dyDescent="0.25">
      <c r="A51" s="1"/>
      <c r="B51" s="114" t="s">
        <v>315</v>
      </c>
      <c r="C51" s="54" t="s">
        <v>143</v>
      </c>
      <c r="D51" s="55" t="s">
        <v>5</v>
      </c>
      <c r="E51" s="122"/>
    </row>
    <row r="52" spans="1:5" s="48" customFormat="1" ht="19.5" customHeight="1" x14ac:dyDescent="0.25">
      <c r="A52" s="1"/>
      <c r="B52" s="114" t="s">
        <v>316</v>
      </c>
      <c r="C52" s="54" t="s">
        <v>144</v>
      </c>
      <c r="D52" s="55" t="s">
        <v>5</v>
      </c>
      <c r="E52" s="122"/>
    </row>
    <row r="53" spans="1:5" s="48" customFormat="1" ht="19.5" customHeight="1" x14ac:dyDescent="0.25">
      <c r="A53" s="1"/>
      <c r="B53" s="123" t="s">
        <v>508</v>
      </c>
      <c r="C53" s="52" t="s">
        <v>498</v>
      </c>
      <c r="D53" s="53" t="s">
        <v>5</v>
      </c>
      <c r="E53" s="104">
        <f>E36-E44+E51+E52</f>
        <v>0</v>
      </c>
    </row>
    <row r="54" spans="1:5" s="28" customFormat="1" ht="19.5" customHeight="1" x14ac:dyDescent="0.25">
      <c r="B54" s="123" t="s">
        <v>325</v>
      </c>
      <c r="C54" s="52" t="s">
        <v>497</v>
      </c>
      <c r="D54" s="53" t="s">
        <v>5</v>
      </c>
      <c r="E54" s="104">
        <f>(E55+E56)/1000</f>
        <v>0</v>
      </c>
    </row>
    <row r="55" spans="1:5" s="28" customFormat="1" ht="19.5" customHeight="1" x14ac:dyDescent="0.25">
      <c r="B55" s="105" t="s">
        <v>306</v>
      </c>
      <c r="C55" s="54" t="s">
        <v>140</v>
      </c>
      <c r="D55" s="55" t="s">
        <v>307</v>
      </c>
      <c r="E55" s="106"/>
    </row>
    <row r="56" spans="1:5" s="28" customFormat="1" ht="19.5" customHeight="1" x14ac:dyDescent="0.25">
      <c r="B56" s="105" t="s">
        <v>308</v>
      </c>
      <c r="C56" s="54" t="s">
        <v>141</v>
      </c>
      <c r="D56" s="55" t="s">
        <v>307</v>
      </c>
      <c r="E56" s="106"/>
    </row>
    <row r="57" spans="1:5" s="48" customFormat="1" ht="18" x14ac:dyDescent="0.25">
      <c r="A57" s="2"/>
      <c r="B57" s="199" t="s">
        <v>552</v>
      </c>
      <c r="C57" s="200"/>
      <c r="D57" s="200"/>
      <c r="E57" s="201"/>
    </row>
    <row r="58" spans="1:5" s="48" customFormat="1" ht="19.5" customHeight="1" x14ac:dyDescent="0.25">
      <c r="A58" s="1"/>
      <c r="B58" s="124" t="s">
        <v>2</v>
      </c>
      <c r="C58" s="42" t="s">
        <v>7</v>
      </c>
      <c r="D58" s="43" t="s">
        <v>3</v>
      </c>
      <c r="E58" s="125" t="s">
        <v>4</v>
      </c>
    </row>
    <row r="59" spans="1:5" s="48" customFormat="1" ht="18" customHeight="1" x14ac:dyDescent="0.25">
      <c r="A59" s="2"/>
      <c r="B59" s="126" t="s">
        <v>509</v>
      </c>
      <c r="C59" s="46" t="s">
        <v>145</v>
      </c>
      <c r="D59" s="46" t="s">
        <v>6</v>
      </c>
      <c r="E59" s="127">
        <f>IF(ISBLANK(C8), 0,INDEX(Targets!H3:H8,MATCH(C8,Targets!C3:C8,0)))</f>
        <v>0</v>
      </c>
    </row>
    <row r="60" spans="1:5" ht="17.45" customHeight="1" x14ac:dyDescent="0.25">
      <c r="B60" s="126" t="s">
        <v>510</v>
      </c>
      <c r="C60" s="61" t="s">
        <v>146</v>
      </c>
      <c r="D60" s="46" t="s">
        <v>5</v>
      </c>
      <c r="E60" s="128">
        <f>E32*E59</f>
        <v>0</v>
      </c>
    </row>
    <row r="61" spans="1:5" ht="17.45" customHeight="1" x14ac:dyDescent="0.25">
      <c r="B61" s="129" t="s">
        <v>503</v>
      </c>
      <c r="C61" s="61" t="s">
        <v>380</v>
      </c>
      <c r="D61" s="46" t="s">
        <v>5</v>
      </c>
      <c r="E61" s="128">
        <f>E53+E54</f>
        <v>0</v>
      </c>
    </row>
    <row r="62" spans="1:5" ht="17.100000000000001" customHeight="1" x14ac:dyDescent="0.25">
      <c r="B62" s="129" t="s">
        <v>504</v>
      </c>
      <c r="C62" s="45" t="s">
        <v>381</v>
      </c>
      <c r="D62" s="46" t="s">
        <v>6</v>
      </c>
      <c r="E62" s="130">
        <f>IF(E32=0,0,E61/E32)</f>
        <v>0</v>
      </c>
    </row>
    <row r="63" spans="1:5" ht="17.100000000000001" customHeight="1" x14ac:dyDescent="0.25">
      <c r="B63" s="171" t="s">
        <v>293</v>
      </c>
      <c r="C63" s="46" t="s">
        <v>400</v>
      </c>
      <c r="D63" s="46" t="s">
        <v>5</v>
      </c>
      <c r="E63" s="173">
        <f>E61-E60</f>
        <v>0</v>
      </c>
    </row>
    <row r="64" spans="1:5" ht="20.100000000000001" customHeight="1" thickBot="1" x14ac:dyDescent="0.3">
      <c r="B64" s="169" t="s">
        <v>480</v>
      </c>
      <c r="C64" s="172" t="s">
        <v>479</v>
      </c>
      <c r="D64" s="172" t="s">
        <v>6</v>
      </c>
      <c r="E64" s="174">
        <f>E62-E59</f>
        <v>0</v>
      </c>
    </row>
    <row r="65" spans="2:9" ht="20.100000000000001" customHeight="1" x14ac:dyDescent="0.25">
      <c r="B65" s="183"/>
      <c r="C65" s="184"/>
      <c r="D65" s="184"/>
      <c r="E65" s="185"/>
    </row>
    <row r="66" spans="2:9" ht="19.5" customHeight="1" thickBot="1" x14ac:dyDescent="0.3">
      <c r="B66" s="186" t="s">
        <v>521</v>
      </c>
    </row>
    <row r="67" spans="2:9" ht="35.1" customHeight="1" x14ac:dyDescent="0.25">
      <c r="B67" s="191" t="s">
        <v>51</v>
      </c>
      <c r="C67" s="132"/>
      <c r="D67" s="133" t="s">
        <v>48</v>
      </c>
      <c r="E67" s="134" t="s">
        <v>47</v>
      </c>
      <c r="F67" s="26"/>
      <c r="G67" s="26"/>
      <c r="I67" s="26"/>
    </row>
    <row r="68" spans="2:9" s="28" customFormat="1" ht="75" customHeight="1" x14ac:dyDescent="0.25">
      <c r="B68" s="211" t="s">
        <v>335</v>
      </c>
      <c r="C68" s="212"/>
      <c r="D68" s="212"/>
      <c r="E68" s="213"/>
    </row>
    <row r="69" spans="2:9" s="28" customFormat="1" ht="15" x14ac:dyDescent="0.25">
      <c r="B69" s="195"/>
      <c r="C69" s="196"/>
      <c r="D69" s="196"/>
      <c r="E69" s="143" t="s">
        <v>515</v>
      </c>
    </row>
    <row r="70" spans="2:9" s="28" customFormat="1" ht="15" x14ac:dyDescent="0.25">
      <c r="B70" s="135" t="s">
        <v>305</v>
      </c>
      <c r="C70" s="95"/>
      <c r="D70" s="95"/>
      <c r="E70" s="143" t="s">
        <v>556</v>
      </c>
    </row>
    <row r="71" spans="2:9" s="28" customFormat="1" ht="15" x14ac:dyDescent="0.25">
      <c r="B71" s="135"/>
      <c r="C71" s="95"/>
      <c r="D71" s="95"/>
      <c r="E71" s="143"/>
    </row>
    <row r="72" spans="2:9" s="28" customFormat="1" ht="15" x14ac:dyDescent="0.25">
      <c r="B72" s="135"/>
      <c r="C72" s="95"/>
      <c r="D72" s="95"/>
      <c r="E72" s="143"/>
    </row>
    <row r="73" spans="2:9" s="28" customFormat="1" ht="15" x14ac:dyDescent="0.25">
      <c r="B73" s="135"/>
      <c r="C73" s="95"/>
      <c r="D73" s="95"/>
      <c r="E73" s="143"/>
    </row>
    <row r="74" spans="2:9" s="28" customFormat="1" ht="15" x14ac:dyDescent="0.25">
      <c r="B74" s="135" t="s">
        <v>303</v>
      </c>
      <c r="C74" s="95"/>
      <c r="D74" s="95"/>
      <c r="E74" s="143" t="s">
        <v>555</v>
      </c>
    </row>
    <row r="75" spans="2:9" s="28" customFormat="1" ht="15" x14ac:dyDescent="0.25">
      <c r="B75" s="135"/>
      <c r="C75" s="95"/>
      <c r="D75" s="95"/>
      <c r="E75" s="143"/>
    </row>
    <row r="76" spans="2:9" s="28" customFormat="1" ht="15.75" thickBot="1" x14ac:dyDescent="0.3">
      <c r="B76" s="144"/>
      <c r="C76" s="145"/>
      <c r="D76" s="145"/>
      <c r="E76" s="146"/>
    </row>
  </sheetData>
  <sheetProtection algorithmName="SHA-512" hashValue="8sOHKYvCst86N3f1/dF5DFKlMWbdx5ut/zaDmKSaCstSToHJ3CRO9HThYvb3BB8Hf+gir8o7fViP+ZG1ua9tjQ==" saltValue="zFEdEumPI5HGdLv41xBNqA==" spinCount="100000" sheet="1" objects="1" scenarios="1"/>
  <mergeCells count="12">
    <mergeCell ref="B68:E68"/>
    <mergeCell ref="B57:E57"/>
    <mergeCell ref="B2:E2"/>
    <mergeCell ref="C4:E4"/>
    <mergeCell ref="C6:E6"/>
    <mergeCell ref="C7:E7"/>
    <mergeCell ref="C8:E8"/>
    <mergeCell ref="B10:E10"/>
    <mergeCell ref="B34:E34"/>
    <mergeCell ref="C9:E9"/>
    <mergeCell ref="C5:E5"/>
    <mergeCell ref="B3:E3"/>
  </mergeCells>
  <dataValidations xWindow="1451" yWindow="660" count="3">
    <dataValidation type="decimal" allowBlank="1" showInputMessage="1" showErrorMessage="1" promptTitle="Input" prompt="Please enter a positive numeric value. Can include decimals." sqref="E51:E52 E37 E45:E46 E28:E29 E55:E56 E48:E49 E25:E26 E31 E21:E23 E13:E16 E18:E19 E39:E43" xr:uid="{BC73211E-527F-4595-93D8-D629A1730E00}">
      <formula1>0</formula1>
      <formula2>9.99999999999999E+27</formula2>
    </dataValidation>
    <dataValidation type="decimal" allowBlank="1" showInputMessage="1" showErrorMessage="1" promptTitle="Input" prompt="Please enter a positive numeric value. Can include decimals. Final value will be shown as percentage (%)." sqref="E30:E31 E50" xr:uid="{4D4EA936-DE2E-404B-9A2B-09E52F2EC639}">
      <formula1>0</formula1>
      <formula2>9.99999999999999E+27</formula2>
    </dataValidation>
    <dataValidation type="list" allowBlank="1" showInputMessage="1" showErrorMessage="1" sqref="C7:E7" xr:uid="{E28E973A-08E3-4096-AA7B-67EFDCBCB618}">
      <formula1>"Captive power Plant (CPP), Open Accesss (OA), Captive Power Plant (CPP) and Open Access (OA)"</formula1>
    </dataValidation>
  </dataValidations>
  <pageMargins left="0.70866141732283472" right="0.70866141732283472" top="0.74803149606299213" bottom="0.74803149606299213" header="0.31496062992125984" footer="0.31496062992125984"/>
  <pageSetup scale="54" fitToHeight="0" orientation="portrait" r:id="rId1"/>
  <extLst>
    <ext xmlns:x14="http://schemas.microsoft.com/office/spreadsheetml/2009/9/main" uri="{CCE6A557-97BC-4b89-ADB6-D9C93CAAB3DF}">
      <x14:dataValidations xmlns:xm="http://schemas.microsoft.com/office/excel/2006/main" xWindow="1451" yWindow="660" count="3">
        <x14:dataValidation type="list" allowBlank="1" showInputMessage="1" showErrorMessage="1" xr:uid="{037C1F2A-8034-4F8A-A21F-D38E727CAEB1}">
          <x14:formula1>
            <xm:f>'DC Sectors with Thresholds'!$D$3:$D$47</xm:f>
          </x14:formula1>
          <xm:sqref>C5:E5</xm:sqref>
        </x14:dataValidation>
        <x14:dataValidation type="list" allowBlank="1" showInputMessage="1" showErrorMessage="1" xr:uid="{961E02FA-B2CB-4DB6-A4C3-B79D5F675692}">
          <x14:formula1>
            <xm:f>Targets!$C$3:$C$8</xm:f>
          </x14:formula1>
          <xm:sqref>C8:E8</xm:sqref>
        </x14:dataValidation>
        <x14:dataValidation type="list" allowBlank="1" showInputMessage="1" showErrorMessage="1" xr:uid="{87F5CCE3-90AF-4FD5-A554-B510EA052C86}">
          <x14:formula1>
            <xm:f>Targets!$J$3:$J$7</xm:f>
          </x14:formula1>
          <xm:sqref>C9:E9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3DD3A1-17C2-4EEA-A2D3-D71232F15BB4}">
  <sheetPr codeName="Sheet12"/>
  <dimension ref="A1:B23"/>
  <sheetViews>
    <sheetView showGridLines="0" zoomScale="80" zoomScaleNormal="100" workbookViewId="0">
      <selection activeCell="E8" sqref="E8"/>
    </sheetView>
  </sheetViews>
  <sheetFormatPr defaultColWidth="8.7109375" defaultRowHeight="15" x14ac:dyDescent="0.25"/>
  <cols>
    <col min="1" max="1" width="8.7109375" style="18"/>
    <col min="2" max="2" width="144.42578125" style="19" customWidth="1"/>
    <col min="3" max="16384" width="8.7109375" style="18"/>
  </cols>
  <sheetData>
    <row r="1" spans="1:2" s="2" customFormat="1" ht="19.5" customHeight="1" x14ac:dyDescent="0.25">
      <c r="A1" s="1"/>
      <c r="B1" s="27"/>
    </row>
    <row r="2" spans="1:2" s="2" customFormat="1" ht="59.1" customHeight="1" x14ac:dyDescent="0.25">
      <c r="A2" s="1"/>
      <c r="B2" s="177" t="s">
        <v>254</v>
      </c>
    </row>
    <row r="3" spans="1:2" ht="18" customHeight="1" x14ac:dyDescent="0.25">
      <c r="B3" s="188" t="s">
        <v>255</v>
      </c>
    </row>
    <row r="4" spans="1:2" ht="30" x14ac:dyDescent="0.25">
      <c r="B4" s="189" t="s">
        <v>522</v>
      </c>
    </row>
    <row r="5" spans="1:2" ht="26.1" customHeight="1" x14ac:dyDescent="0.25">
      <c r="B5" s="190" t="s">
        <v>314</v>
      </c>
    </row>
    <row r="6" spans="1:2" ht="26.1" customHeight="1" x14ac:dyDescent="0.25">
      <c r="B6" s="189" t="s">
        <v>523</v>
      </c>
    </row>
    <row r="7" spans="1:2" s="2" customFormat="1" ht="35.1" customHeight="1" x14ac:dyDescent="0.25">
      <c r="A7" s="1"/>
      <c r="B7" s="187" t="s">
        <v>516</v>
      </c>
    </row>
    <row r="8" spans="1:2" s="2" customFormat="1" ht="19.5" customHeight="1" x14ac:dyDescent="0.25">
      <c r="A8" s="1"/>
      <c r="B8" s="187" t="s">
        <v>517</v>
      </c>
    </row>
    <row r="9" spans="1:2" s="2" customFormat="1" ht="46.5" customHeight="1" x14ac:dyDescent="0.25">
      <c r="A9" s="1"/>
      <c r="B9" s="187" t="s">
        <v>519</v>
      </c>
    </row>
    <row r="10" spans="1:2" s="2" customFormat="1" ht="33.6" customHeight="1" x14ac:dyDescent="0.25">
      <c r="A10" s="1"/>
      <c r="B10" s="187" t="s">
        <v>533</v>
      </c>
    </row>
    <row r="11" spans="1:2" s="2" customFormat="1" ht="32.1" customHeight="1" x14ac:dyDescent="0.25">
      <c r="A11" s="1"/>
      <c r="B11" s="187" t="s">
        <v>534</v>
      </c>
    </row>
    <row r="12" spans="1:2" s="2" customFormat="1" ht="32.1" customHeight="1" x14ac:dyDescent="0.25">
      <c r="A12" s="1"/>
      <c r="B12" s="187" t="s">
        <v>529</v>
      </c>
    </row>
    <row r="13" spans="1:2" s="2" customFormat="1" ht="46.5" customHeight="1" x14ac:dyDescent="0.25">
      <c r="A13" s="1"/>
      <c r="B13" s="187" t="s">
        <v>532</v>
      </c>
    </row>
    <row r="14" spans="1:2" s="2" customFormat="1" ht="30.6" customHeight="1" x14ac:dyDescent="0.25">
      <c r="A14" s="1"/>
      <c r="B14" s="187" t="s">
        <v>560</v>
      </c>
    </row>
    <row r="15" spans="1:2" s="2" customFormat="1" ht="44.45" customHeight="1" x14ac:dyDescent="0.25">
      <c r="A15" s="1"/>
      <c r="B15" s="187" t="s">
        <v>540</v>
      </c>
    </row>
    <row r="16" spans="1:2" s="2" customFormat="1" ht="32.1" customHeight="1" x14ac:dyDescent="0.25">
      <c r="A16" s="1"/>
      <c r="B16" s="187" t="s">
        <v>535</v>
      </c>
    </row>
    <row r="17" spans="1:2" s="2" customFormat="1" ht="44.45" customHeight="1" x14ac:dyDescent="0.25">
      <c r="A17" s="1"/>
      <c r="B17" s="187" t="s">
        <v>562</v>
      </c>
    </row>
    <row r="18" spans="1:2" s="2" customFormat="1" ht="32.1" customHeight="1" x14ac:dyDescent="0.25">
      <c r="A18" s="1"/>
      <c r="B18" s="187" t="s">
        <v>332</v>
      </c>
    </row>
    <row r="19" spans="1:2" s="2" customFormat="1" ht="32.1" customHeight="1" x14ac:dyDescent="0.25">
      <c r="A19" s="1"/>
      <c r="B19" s="187" t="s">
        <v>518</v>
      </c>
    </row>
    <row r="20" spans="1:2" s="2" customFormat="1" ht="22.5" customHeight="1" x14ac:dyDescent="0.25">
      <c r="A20" s="1"/>
      <c r="B20" s="187" t="s">
        <v>546</v>
      </c>
    </row>
    <row r="21" spans="1:2" s="28" customFormat="1" ht="48.95" customHeight="1" x14ac:dyDescent="0.25">
      <c r="B21" s="187" t="s">
        <v>520</v>
      </c>
    </row>
    <row r="22" spans="1:2" s="2" customFormat="1" ht="22.5" customHeight="1" x14ac:dyDescent="0.25">
      <c r="A22" s="1"/>
      <c r="B22" s="187" t="s">
        <v>547</v>
      </c>
    </row>
    <row r="23" spans="1:2" s="2" customFormat="1" ht="26.1" customHeight="1" x14ac:dyDescent="0.25">
      <c r="A23" s="1"/>
      <c r="B23" s="187" t="s">
        <v>294</v>
      </c>
    </row>
  </sheetData>
  <pageMargins left="0.7" right="0.7" top="1.135" bottom="0.75" header="0.3" footer="0.3"/>
  <pageSetup scale="73"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2F75B4-3EBC-4A4E-9B62-1B75768E5283}">
  <sheetPr codeName="Sheet1">
    <tabColor theme="9" tint="0.79998168889431442"/>
    <pageSetUpPr fitToPage="1"/>
  </sheetPr>
  <dimension ref="A1:I58"/>
  <sheetViews>
    <sheetView topLeftCell="A18" zoomScale="75" zoomScaleNormal="75" workbookViewId="0">
      <selection activeCell="E37" sqref="E37:F37"/>
    </sheetView>
  </sheetViews>
  <sheetFormatPr defaultColWidth="8.7109375" defaultRowHeight="15" x14ac:dyDescent="0.25"/>
  <cols>
    <col min="1" max="1" width="8.7109375" style="28"/>
    <col min="2" max="2" width="69.42578125" style="28" customWidth="1"/>
    <col min="3" max="5" width="27.140625" style="28" customWidth="1"/>
    <col min="6" max="16384" width="8.7109375" style="28"/>
  </cols>
  <sheetData>
    <row r="1" spans="1:7" ht="15.75" thickBot="1" x14ac:dyDescent="0.3"/>
    <row r="2" spans="1:7" ht="61.5" customHeight="1" x14ac:dyDescent="0.25">
      <c r="B2" s="225" t="s">
        <v>300</v>
      </c>
      <c r="C2" s="226"/>
      <c r="D2" s="226"/>
      <c r="E2" s="227"/>
    </row>
    <row r="3" spans="1:7" s="2" customFormat="1" ht="19.5" customHeight="1" x14ac:dyDescent="0.25">
      <c r="A3" s="1"/>
      <c r="B3" s="99" t="s">
        <v>24</v>
      </c>
      <c r="C3" s="214"/>
      <c r="D3" s="214"/>
      <c r="E3" s="215"/>
    </row>
    <row r="4" spans="1:7" s="2" customFormat="1" ht="19.5" customHeight="1" x14ac:dyDescent="0.25">
      <c r="A4" s="1"/>
      <c r="B4" s="99" t="s">
        <v>25</v>
      </c>
      <c r="C4" s="214"/>
      <c r="D4" s="214"/>
      <c r="E4" s="215"/>
    </row>
    <row r="5" spans="1:7" s="2" customFormat="1" ht="19.5" customHeight="1" x14ac:dyDescent="0.25">
      <c r="A5" s="1"/>
      <c r="B5" s="99" t="s">
        <v>472</v>
      </c>
      <c r="C5" s="219"/>
      <c r="D5" s="220"/>
      <c r="E5" s="221"/>
    </row>
    <row r="6" spans="1:7" s="2" customFormat="1" ht="19.5" customHeight="1" x14ac:dyDescent="0.25">
      <c r="A6" s="1"/>
      <c r="B6" s="99" t="s">
        <v>26</v>
      </c>
      <c r="C6" s="214"/>
      <c r="D6" s="214"/>
      <c r="E6" s="215"/>
      <c r="G6" s="24"/>
    </row>
    <row r="7" spans="1:7" s="2" customFormat="1" ht="21" customHeight="1" x14ac:dyDescent="0.25">
      <c r="A7" s="1"/>
      <c r="B7" s="99" t="s">
        <v>274</v>
      </c>
      <c r="C7" s="236"/>
      <c r="D7" s="237"/>
      <c r="E7" s="238"/>
      <c r="G7" s="24"/>
    </row>
    <row r="8" spans="1:7" s="2" customFormat="1" ht="19.5" customHeight="1" x14ac:dyDescent="0.25">
      <c r="A8" s="1"/>
      <c r="B8" s="99" t="s">
        <v>27</v>
      </c>
      <c r="C8" s="231"/>
      <c r="D8" s="231"/>
      <c r="E8" s="232"/>
    </row>
    <row r="9" spans="1:7" s="2" customFormat="1" ht="19.5" customHeight="1" x14ac:dyDescent="0.25">
      <c r="A9" s="1"/>
      <c r="B9" s="100" t="s">
        <v>312</v>
      </c>
      <c r="C9" s="231"/>
      <c r="D9" s="231"/>
      <c r="E9" s="232"/>
    </row>
    <row r="10" spans="1:7" s="2" customFormat="1" ht="19.5" hidden="1" customHeight="1" x14ac:dyDescent="0.25">
      <c r="A10" s="1"/>
      <c r="B10" s="100" t="s">
        <v>1</v>
      </c>
      <c r="C10" s="233" t="str">
        <f>IF(ISBLANK(C9),"",VLOOKUP(C9,StateUTs!$B$2:$C$37,2))</f>
        <v/>
      </c>
      <c r="D10" s="234"/>
      <c r="E10" s="235"/>
    </row>
    <row r="11" spans="1:7" s="2" customFormat="1" ht="19.5" customHeight="1" x14ac:dyDescent="0.25">
      <c r="A11" s="1"/>
      <c r="B11" s="112" t="s">
        <v>33</v>
      </c>
      <c r="C11" s="15" t="s">
        <v>7</v>
      </c>
      <c r="D11" s="16" t="s">
        <v>3</v>
      </c>
      <c r="E11" s="113" t="s">
        <v>52</v>
      </c>
    </row>
    <row r="12" spans="1:7" ht="19.5" customHeight="1" x14ac:dyDescent="0.25">
      <c r="B12" s="228" t="s">
        <v>155</v>
      </c>
      <c r="C12" s="229"/>
      <c r="D12" s="229"/>
      <c r="E12" s="230"/>
    </row>
    <row r="13" spans="1:7" ht="19.5" customHeight="1" x14ac:dyDescent="0.25">
      <c r="B13" s="136" t="s">
        <v>242</v>
      </c>
      <c r="C13" s="20" t="s">
        <v>8</v>
      </c>
      <c r="D13" s="30" t="s">
        <v>5</v>
      </c>
      <c r="E13" s="137">
        <f>FormA_CPP_OA!E32</f>
        <v>0</v>
      </c>
    </row>
    <row r="14" spans="1:7" ht="19.5" customHeight="1" x14ac:dyDescent="0.25">
      <c r="B14" s="136" t="s">
        <v>243</v>
      </c>
      <c r="C14" s="20" t="s">
        <v>9</v>
      </c>
      <c r="D14" s="30" t="s">
        <v>5</v>
      </c>
      <c r="E14" s="137" t="e">
        <f>FormA_CPP_OA_Q2!E39</f>
        <v>#REF!</v>
      </c>
    </row>
    <row r="15" spans="1:7" ht="19.5" customHeight="1" x14ac:dyDescent="0.25">
      <c r="B15" s="136" t="s">
        <v>244</v>
      </c>
      <c r="C15" s="20" t="s">
        <v>35</v>
      </c>
      <c r="D15" s="30" t="s">
        <v>5</v>
      </c>
      <c r="E15" s="137" t="e">
        <f>#REF!</f>
        <v>#REF!</v>
      </c>
    </row>
    <row r="16" spans="1:7" ht="19.5" customHeight="1" x14ac:dyDescent="0.25">
      <c r="B16" s="136" t="s">
        <v>245</v>
      </c>
      <c r="C16" s="20" t="s">
        <v>10</v>
      </c>
      <c r="D16" s="30" t="s">
        <v>5</v>
      </c>
      <c r="E16" s="137" t="e">
        <f>#REF!</f>
        <v>#REF!</v>
      </c>
    </row>
    <row r="17" spans="2:5" ht="19.5" customHeight="1" x14ac:dyDescent="0.25">
      <c r="B17" s="136" t="s">
        <v>246</v>
      </c>
      <c r="C17" s="20" t="s">
        <v>376</v>
      </c>
      <c r="D17" s="30" t="s">
        <v>5</v>
      </c>
      <c r="E17" s="138" t="e">
        <f>SUM(E13:E16)</f>
        <v>#REF!</v>
      </c>
    </row>
    <row r="18" spans="2:5" ht="19.5" customHeight="1" x14ac:dyDescent="0.25">
      <c r="B18" s="222" t="s">
        <v>156</v>
      </c>
      <c r="C18" s="223"/>
      <c r="D18" s="223"/>
      <c r="E18" s="224"/>
    </row>
    <row r="19" spans="2:5" ht="19.5" customHeight="1" x14ac:dyDescent="0.25">
      <c r="B19" s="136" t="s">
        <v>247</v>
      </c>
      <c r="C19" s="31" t="s">
        <v>11</v>
      </c>
      <c r="D19" s="30" t="s">
        <v>5</v>
      </c>
      <c r="E19" s="137">
        <f>FormA_CPP_OA!E53</f>
        <v>0</v>
      </c>
    </row>
    <row r="20" spans="2:5" ht="19.5" customHeight="1" x14ac:dyDescent="0.25">
      <c r="B20" s="136" t="s">
        <v>248</v>
      </c>
      <c r="C20" s="31" t="s">
        <v>16</v>
      </c>
      <c r="D20" s="30" t="s">
        <v>5</v>
      </c>
      <c r="E20" s="137" t="e">
        <f>FormA_CPP_OA_Q2!E72</f>
        <v>#REF!</v>
      </c>
    </row>
    <row r="21" spans="2:5" ht="19.5" customHeight="1" x14ac:dyDescent="0.25">
      <c r="B21" s="136" t="s">
        <v>249</v>
      </c>
      <c r="C21" s="31" t="s">
        <v>12</v>
      </c>
      <c r="D21" s="30" t="s">
        <v>5</v>
      </c>
      <c r="E21" s="137" t="e">
        <f>#REF!</f>
        <v>#REF!</v>
      </c>
    </row>
    <row r="22" spans="2:5" ht="19.5" customHeight="1" x14ac:dyDescent="0.25">
      <c r="B22" s="136" t="s">
        <v>250</v>
      </c>
      <c r="C22" s="31" t="s">
        <v>127</v>
      </c>
      <c r="D22" s="30" t="s">
        <v>5</v>
      </c>
      <c r="E22" s="137" t="e">
        <f>#REF!</f>
        <v>#REF!</v>
      </c>
    </row>
    <row r="23" spans="2:5" ht="19.5" customHeight="1" x14ac:dyDescent="0.25">
      <c r="B23" s="136" t="s">
        <v>251</v>
      </c>
      <c r="C23" s="31" t="s">
        <v>377</v>
      </c>
      <c r="D23" s="30" t="s">
        <v>5</v>
      </c>
      <c r="E23" s="138" t="e">
        <f>SUM(E19:E22)</f>
        <v>#REF!</v>
      </c>
    </row>
    <row r="24" spans="2:5" ht="19.5" customHeight="1" x14ac:dyDescent="0.25">
      <c r="B24" s="222" t="s">
        <v>394</v>
      </c>
      <c r="C24" s="223"/>
      <c r="D24" s="223"/>
      <c r="E24" s="224"/>
    </row>
    <row r="25" spans="2:5" ht="19.5" customHeight="1" x14ac:dyDescent="0.25">
      <c r="B25" s="156" t="s">
        <v>395</v>
      </c>
      <c r="C25" s="56" t="s">
        <v>142</v>
      </c>
      <c r="D25" s="55" t="s">
        <v>5</v>
      </c>
      <c r="E25" s="108">
        <f>E27+E29</f>
        <v>0</v>
      </c>
    </row>
    <row r="26" spans="2:5" ht="19.5" customHeight="1" x14ac:dyDescent="0.25">
      <c r="B26" s="105" t="s">
        <v>306</v>
      </c>
      <c r="C26" s="56"/>
      <c r="D26" s="55" t="s">
        <v>307</v>
      </c>
      <c r="E26" s="106"/>
    </row>
    <row r="27" spans="2:5" ht="19.5" customHeight="1" x14ac:dyDescent="0.25">
      <c r="B27" s="105" t="s">
        <v>309</v>
      </c>
      <c r="C27" s="54" t="s">
        <v>140</v>
      </c>
      <c r="D27" s="55" t="s">
        <v>5</v>
      </c>
      <c r="E27" s="107">
        <f>E26/1000</f>
        <v>0</v>
      </c>
    </row>
    <row r="28" spans="2:5" ht="19.5" customHeight="1" x14ac:dyDescent="0.25">
      <c r="B28" s="105" t="s">
        <v>308</v>
      </c>
      <c r="C28" s="54"/>
      <c r="D28" s="55" t="s">
        <v>307</v>
      </c>
      <c r="E28" s="106"/>
    </row>
    <row r="29" spans="2:5" ht="19.5" customHeight="1" x14ac:dyDescent="0.25">
      <c r="B29" s="105" t="s">
        <v>310</v>
      </c>
      <c r="C29" s="54" t="s">
        <v>141</v>
      </c>
      <c r="D29" s="55" t="s">
        <v>5</v>
      </c>
      <c r="E29" s="107">
        <f>E28/1000</f>
        <v>0</v>
      </c>
    </row>
    <row r="30" spans="2:5" ht="19.5" customHeight="1" x14ac:dyDescent="0.25">
      <c r="B30" s="156" t="s">
        <v>402</v>
      </c>
      <c r="C30" s="56" t="s">
        <v>389</v>
      </c>
      <c r="D30" s="55" t="s">
        <v>5</v>
      </c>
      <c r="E30" s="108" t="e">
        <f>SUM(E31:E34)</f>
        <v>#REF!</v>
      </c>
    </row>
    <row r="31" spans="2:5" ht="19.5" customHeight="1" x14ac:dyDescent="0.25">
      <c r="B31" s="105" t="s">
        <v>384</v>
      </c>
      <c r="C31" s="54" t="s">
        <v>385</v>
      </c>
      <c r="D31" s="55" t="s">
        <v>5</v>
      </c>
      <c r="E31" s="107">
        <f>FormA_CPP_OA!E54</f>
        <v>0</v>
      </c>
    </row>
    <row r="32" spans="2:5" ht="19.5" customHeight="1" x14ac:dyDescent="0.25">
      <c r="B32" s="105" t="s">
        <v>390</v>
      </c>
      <c r="C32" s="54" t="s">
        <v>386</v>
      </c>
      <c r="D32" s="55" t="s">
        <v>5</v>
      </c>
      <c r="E32" s="107">
        <f>FormA_CPP_OA_Q2!E73</f>
        <v>0</v>
      </c>
    </row>
    <row r="33" spans="1:9" ht="19.5" customHeight="1" x14ac:dyDescent="0.25">
      <c r="B33" s="105" t="s">
        <v>391</v>
      </c>
      <c r="C33" s="54" t="s">
        <v>387</v>
      </c>
      <c r="D33" s="55" t="s">
        <v>5</v>
      </c>
      <c r="E33" s="107" t="e">
        <f>#REF!</f>
        <v>#REF!</v>
      </c>
    </row>
    <row r="34" spans="1:9" ht="19.5" customHeight="1" x14ac:dyDescent="0.25">
      <c r="B34" s="105" t="s">
        <v>392</v>
      </c>
      <c r="C34" s="54" t="s">
        <v>388</v>
      </c>
      <c r="D34" s="55" t="s">
        <v>5</v>
      </c>
      <c r="E34" s="107" t="e">
        <f>#REF!</f>
        <v>#REF!</v>
      </c>
    </row>
    <row r="35" spans="1:9" ht="19.5" customHeight="1" x14ac:dyDescent="0.25">
      <c r="B35" s="156" t="s">
        <v>396</v>
      </c>
      <c r="C35" s="54" t="s">
        <v>397</v>
      </c>
      <c r="D35" s="55" t="s">
        <v>5</v>
      </c>
      <c r="E35" s="108" t="e">
        <f>E25+E30</f>
        <v>#REF!</v>
      </c>
    </row>
    <row r="36" spans="1:9" ht="19.5" customHeight="1" x14ac:dyDescent="0.25">
      <c r="B36" s="242" t="s">
        <v>393</v>
      </c>
      <c r="C36" s="243"/>
      <c r="D36" s="243"/>
      <c r="E36" s="244"/>
    </row>
    <row r="37" spans="1:9" ht="19.5" customHeight="1" x14ac:dyDescent="0.25">
      <c r="B37" s="136" t="s">
        <v>313</v>
      </c>
      <c r="C37" s="31" t="s">
        <v>241</v>
      </c>
      <c r="D37" s="31" t="s">
        <v>6</v>
      </c>
      <c r="E37" s="139" cm="1">
        <f t="array" ref="E37">IF(OR(ISBLANK(C9),ISBLANK(C8)), 0,INDEX(Targets!H3:H20,MATCH(1,(Targets!B3:B20=C10)*(Targets!C3:C20=C8),0)))</f>
        <v>0</v>
      </c>
    </row>
    <row r="38" spans="1:9" ht="19.5" customHeight="1" x14ac:dyDescent="0.25">
      <c r="B38" s="136" t="s">
        <v>295</v>
      </c>
      <c r="C38" s="31" t="s">
        <v>404</v>
      </c>
      <c r="D38" s="30" t="s">
        <v>5</v>
      </c>
      <c r="E38" s="138" t="e">
        <f>$E$17*$E$37</f>
        <v>#REF!</v>
      </c>
    </row>
    <row r="39" spans="1:9" ht="19.5" customHeight="1" x14ac:dyDescent="0.25">
      <c r="B39" s="129" t="s">
        <v>382</v>
      </c>
      <c r="C39" s="31" t="s">
        <v>398</v>
      </c>
      <c r="D39" s="30" t="s">
        <v>5</v>
      </c>
      <c r="E39" s="138" t="e">
        <f>E23+E35</f>
        <v>#REF!</v>
      </c>
    </row>
    <row r="40" spans="1:9" ht="19.5" customHeight="1" x14ac:dyDescent="0.25">
      <c r="B40" s="129" t="s">
        <v>383</v>
      </c>
      <c r="C40" s="31" t="s">
        <v>399</v>
      </c>
      <c r="D40" s="30" t="s">
        <v>6</v>
      </c>
      <c r="E40" s="157" t="e">
        <f>IF(E17=0,0,E39/E17)</f>
        <v>#REF!</v>
      </c>
    </row>
    <row r="41" spans="1:9" ht="19.5" customHeight="1" x14ac:dyDescent="0.25">
      <c r="B41" s="171" t="s">
        <v>296</v>
      </c>
      <c r="C41" s="31" t="s">
        <v>401</v>
      </c>
      <c r="D41" s="31" t="s">
        <v>5</v>
      </c>
      <c r="E41" s="176" t="e">
        <f>E39-E38</f>
        <v>#REF!</v>
      </c>
    </row>
    <row r="42" spans="1:9" ht="19.5" customHeight="1" thickBot="1" x14ac:dyDescent="0.3">
      <c r="B42" s="169" t="s">
        <v>477</v>
      </c>
      <c r="C42" s="170" t="s">
        <v>478</v>
      </c>
      <c r="D42" s="170" t="s">
        <v>6</v>
      </c>
      <c r="E42" s="175" t="e">
        <f>E40-E37</f>
        <v>#REF!</v>
      </c>
    </row>
    <row r="43" spans="1:9" x14ac:dyDescent="0.25">
      <c r="C43" s="24"/>
    </row>
    <row r="44" spans="1:9" ht="15.75" thickBot="1" x14ac:dyDescent="0.3"/>
    <row r="45" spans="1:9" s="2" customFormat="1" ht="35.1" customHeight="1" x14ac:dyDescent="0.25">
      <c r="A45" s="1"/>
      <c r="B45" s="131" t="s">
        <v>46</v>
      </c>
      <c r="C45" s="140" t="s">
        <v>51</v>
      </c>
      <c r="D45" s="133" t="s">
        <v>48</v>
      </c>
      <c r="E45" s="134" t="s">
        <v>47</v>
      </c>
      <c r="F45" s="26"/>
      <c r="G45" s="26"/>
      <c r="I45" s="26"/>
    </row>
    <row r="46" spans="1:9" ht="19.5" customHeight="1" x14ac:dyDescent="0.25">
      <c r="B46" s="245" t="s">
        <v>43</v>
      </c>
      <c r="C46" s="246"/>
      <c r="D46" s="246"/>
      <c r="E46" s="247"/>
    </row>
    <row r="47" spans="1:9" ht="33.950000000000003" customHeight="1" x14ac:dyDescent="0.25">
      <c r="B47" s="239" t="s">
        <v>311</v>
      </c>
      <c r="C47" s="240"/>
      <c r="D47" s="240"/>
      <c r="E47" s="241"/>
    </row>
    <row r="48" spans="1:9" ht="33.950000000000003" customHeight="1" x14ac:dyDescent="0.25">
      <c r="B48" s="239" t="s">
        <v>403</v>
      </c>
      <c r="C48" s="240"/>
      <c r="D48" s="240"/>
      <c r="E48" s="241"/>
    </row>
    <row r="49" spans="2:5" ht="48.6" customHeight="1" x14ac:dyDescent="0.25">
      <c r="B49" s="239" t="s">
        <v>331</v>
      </c>
      <c r="C49" s="240"/>
      <c r="D49" s="240"/>
      <c r="E49" s="241"/>
    </row>
    <row r="50" spans="2:5" ht="33.950000000000003" customHeight="1" x14ac:dyDescent="0.25">
      <c r="B50" s="239" t="s">
        <v>297</v>
      </c>
      <c r="C50" s="240"/>
      <c r="D50" s="240"/>
      <c r="E50" s="241"/>
    </row>
    <row r="51" spans="2:5" x14ac:dyDescent="0.25">
      <c r="B51" s="141"/>
      <c r="C51" s="94"/>
      <c r="D51" s="94"/>
      <c r="E51" s="142"/>
    </row>
    <row r="52" spans="2:5" ht="75" customHeight="1" x14ac:dyDescent="0.25">
      <c r="B52" s="211" t="s">
        <v>335</v>
      </c>
      <c r="C52" s="212"/>
      <c r="D52" s="212"/>
      <c r="E52" s="213"/>
    </row>
    <row r="53" spans="2:5" x14ac:dyDescent="0.25">
      <c r="B53" s="135" t="s">
        <v>305</v>
      </c>
      <c r="C53" s="95"/>
      <c r="D53" s="95"/>
      <c r="E53" s="143" t="s">
        <v>302</v>
      </c>
    </row>
    <row r="54" spans="2:5" x14ac:dyDescent="0.25">
      <c r="B54" s="135"/>
      <c r="C54" s="95"/>
      <c r="D54" s="95"/>
      <c r="E54" s="143"/>
    </row>
    <row r="55" spans="2:5" x14ac:dyDescent="0.25">
      <c r="B55" s="135"/>
      <c r="C55" s="95"/>
      <c r="D55" s="95"/>
      <c r="E55" s="143"/>
    </row>
    <row r="56" spans="2:5" x14ac:dyDescent="0.25">
      <c r="B56" s="135"/>
      <c r="C56" s="95"/>
      <c r="D56" s="95"/>
      <c r="E56" s="143"/>
    </row>
    <row r="57" spans="2:5" x14ac:dyDescent="0.25">
      <c r="B57" s="135" t="s">
        <v>303</v>
      </c>
      <c r="C57" s="95"/>
      <c r="D57" s="95"/>
      <c r="E57" s="143" t="s">
        <v>304</v>
      </c>
    </row>
    <row r="58" spans="2:5" ht="15.75" thickBot="1" x14ac:dyDescent="0.3">
      <c r="B58" s="144"/>
      <c r="C58" s="145"/>
      <c r="D58" s="145"/>
      <c r="E58" s="146"/>
    </row>
  </sheetData>
  <mergeCells count="19">
    <mergeCell ref="B47:E47"/>
    <mergeCell ref="B24:E24"/>
    <mergeCell ref="B48:E48"/>
    <mergeCell ref="B49:E49"/>
    <mergeCell ref="B52:E52"/>
    <mergeCell ref="B50:E50"/>
    <mergeCell ref="B36:E36"/>
    <mergeCell ref="B46:E46"/>
    <mergeCell ref="B18:E18"/>
    <mergeCell ref="B2:E2"/>
    <mergeCell ref="B12:E12"/>
    <mergeCell ref="C9:E9"/>
    <mergeCell ref="C10:E10"/>
    <mergeCell ref="C3:E3"/>
    <mergeCell ref="C4:E4"/>
    <mergeCell ref="C6:E6"/>
    <mergeCell ref="C7:E7"/>
    <mergeCell ref="C8:E8"/>
    <mergeCell ref="C5:E5"/>
  </mergeCells>
  <dataValidations count="2">
    <dataValidation type="list" allowBlank="1" showInputMessage="1" showErrorMessage="1" sqref="C7:E7" xr:uid="{7BB5E8BF-B9E9-47D4-AEEF-BD8B684E8A74}">
      <formula1>"Captive power Plant (CPP), Open Accesss (OA), Captive Power Plant (CPP) and Open Access (OA)"</formula1>
    </dataValidation>
    <dataValidation type="decimal" allowBlank="1" showInputMessage="1" showErrorMessage="1" promptTitle="Input" prompt="Please enter a positive numeric value. Can include decimals." sqref="E26 E28" xr:uid="{21ED3C54-8309-4E45-BEBC-F4C7CBC66C29}">
      <formula1>0</formula1>
      <formula2>9.99999999999999E+27</formula2>
    </dataValidation>
  </dataValidations>
  <pageMargins left="0.7" right="0.7" top="0.75" bottom="0.75" header="0.3" footer="0.3"/>
  <pageSetup paperSize="9" scale="57" fitToHeight="0"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CA04B2D5-16EA-4F38-993E-92E4DF0D23AC}">
          <x14:formula1>
            <xm:f>Targets!$C$3:$C$8</xm:f>
          </x14:formula1>
          <xm:sqref>C8:E8</xm:sqref>
        </x14:dataValidation>
        <x14:dataValidation type="list" allowBlank="1" showInputMessage="1" showErrorMessage="1" xr:uid="{5AEB7060-74F3-4E95-A0AB-47F72451065D}">
          <x14:formula1>
            <xm:f>StateUTs!$B$2:$B$37</xm:f>
          </x14:formula1>
          <xm:sqref>C9:E9</xm:sqref>
        </x14:dataValidation>
        <x14:dataValidation type="list" allowBlank="1" showInputMessage="1" showErrorMessage="1" xr:uid="{4022D620-CD86-4553-99E2-CA536C8C43EA}">
          <x14:formula1>
            <xm:f>'DC Sectors with Thresholds'!$D$3:$D$47</xm:f>
          </x14:formula1>
          <xm:sqref>C5:E5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D5D1DA-6F0A-4CED-8B90-F44E0F708101}">
  <sheetPr codeName="Sheet3">
    <tabColor theme="9" tint="0.79998168889431442"/>
    <pageSetUpPr fitToPage="1"/>
  </sheetPr>
  <dimension ref="A1:I112"/>
  <sheetViews>
    <sheetView topLeftCell="A50" zoomScale="75" zoomScaleNormal="75" workbookViewId="0">
      <selection activeCell="E37" sqref="E37:F37"/>
    </sheetView>
  </sheetViews>
  <sheetFormatPr defaultColWidth="16.85546875" defaultRowHeight="19.5" customHeight="1" x14ac:dyDescent="0.25"/>
  <cols>
    <col min="1" max="1" width="9.42578125" style="1" bestFit="1" customWidth="1"/>
    <col min="2" max="2" width="73.85546875" style="2" customWidth="1"/>
    <col min="3" max="3" width="30.7109375" style="2" customWidth="1"/>
    <col min="4" max="4" width="24.42578125" style="2" customWidth="1"/>
    <col min="5" max="5" width="34.85546875" style="62" customWidth="1"/>
    <col min="6" max="6" width="11.42578125" style="2" customWidth="1"/>
    <col min="7" max="16384" width="16.85546875" style="2"/>
  </cols>
  <sheetData>
    <row r="1" spans="1:7" ht="19.5" customHeight="1" thickBot="1" x14ac:dyDescent="0.3"/>
    <row r="2" spans="1:7" ht="59.1" customHeight="1" x14ac:dyDescent="0.25">
      <c r="B2" s="202" t="s">
        <v>275</v>
      </c>
      <c r="C2" s="203"/>
      <c r="D2" s="203"/>
      <c r="E2" s="204"/>
    </row>
    <row r="3" spans="1:7" ht="19.5" customHeight="1" x14ac:dyDescent="0.25">
      <c r="B3" s="99" t="s">
        <v>24</v>
      </c>
      <c r="C3" s="197">
        <f>FormB_CPP_OA!C3</f>
        <v>0</v>
      </c>
      <c r="D3" s="197"/>
      <c r="E3" s="198"/>
    </row>
    <row r="4" spans="1:7" ht="19.5" customHeight="1" x14ac:dyDescent="0.25">
      <c r="B4" s="99" t="s">
        <v>25</v>
      </c>
      <c r="C4" s="197">
        <f>FormB_CPP_OA!C4</f>
        <v>0</v>
      </c>
      <c r="D4" s="197"/>
      <c r="E4" s="198"/>
    </row>
    <row r="5" spans="1:7" ht="19.5" customHeight="1" x14ac:dyDescent="0.25">
      <c r="B5" s="99" t="s">
        <v>472</v>
      </c>
      <c r="C5" s="233">
        <f>FormB_CPP_OA!C5</f>
        <v>0</v>
      </c>
      <c r="D5" s="234"/>
      <c r="E5" s="235"/>
    </row>
    <row r="6" spans="1:7" ht="19.5" customHeight="1" x14ac:dyDescent="0.25">
      <c r="B6" s="99" t="s">
        <v>26</v>
      </c>
      <c r="C6" s="197">
        <f>FormB_CPP_OA!C6</f>
        <v>0</v>
      </c>
      <c r="D6" s="197"/>
      <c r="E6" s="198"/>
      <c r="G6" s="24"/>
    </row>
    <row r="7" spans="1:7" ht="20.100000000000001" customHeight="1" x14ac:dyDescent="0.25">
      <c r="B7" s="99" t="s">
        <v>126</v>
      </c>
      <c r="C7" s="197">
        <f>FormB_CPP_OA!C7</f>
        <v>0</v>
      </c>
      <c r="D7" s="197"/>
      <c r="E7" s="198"/>
      <c r="G7" s="24"/>
    </row>
    <row r="8" spans="1:7" ht="19.5" customHeight="1" x14ac:dyDescent="0.25">
      <c r="B8" s="99" t="s">
        <v>27</v>
      </c>
      <c r="C8" s="197">
        <f>FormB_CPP_OA!C8</f>
        <v>0</v>
      </c>
      <c r="D8" s="197"/>
      <c r="E8" s="198"/>
    </row>
    <row r="9" spans="1:7" ht="19.5" customHeight="1" x14ac:dyDescent="0.25">
      <c r="B9" s="99" t="s">
        <v>258</v>
      </c>
      <c r="C9" s="254" t="s">
        <v>284</v>
      </c>
      <c r="D9" s="255"/>
      <c r="E9" s="256"/>
    </row>
    <row r="10" spans="1:7" ht="19.5" customHeight="1" x14ac:dyDescent="0.25">
      <c r="B10" s="100" t="s">
        <v>0</v>
      </c>
      <c r="C10" s="197">
        <f>FormB_CPP_OA!C9</f>
        <v>0</v>
      </c>
      <c r="D10" s="197"/>
      <c r="E10" s="198"/>
    </row>
    <row r="11" spans="1:7" ht="19.5" hidden="1" customHeight="1" x14ac:dyDescent="0.25">
      <c r="B11" s="100" t="s">
        <v>1</v>
      </c>
      <c r="C11" s="197" t="str">
        <f>FormB_CPP_OA!C10</f>
        <v/>
      </c>
      <c r="D11" s="197"/>
      <c r="E11" s="198"/>
    </row>
    <row r="12" spans="1:7" ht="18" x14ac:dyDescent="0.25">
      <c r="A12" s="41"/>
      <c r="B12" s="216" t="s">
        <v>28</v>
      </c>
      <c r="C12" s="217"/>
      <c r="D12" s="217"/>
      <c r="E12" s="218"/>
    </row>
    <row r="13" spans="1:7" ht="18" x14ac:dyDescent="0.25">
      <c r="A13" s="41"/>
      <c r="B13" s="101" t="s">
        <v>45</v>
      </c>
      <c r="C13" s="42" t="s">
        <v>7</v>
      </c>
      <c r="D13" s="43" t="s">
        <v>3</v>
      </c>
      <c r="E13" s="102" t="s">
        <v>52</v>
      </c>
    </row>
    <row r="14" spans="1:7" ht="53.45" customHeight="1" x14ac:dyDescent="0.25">
      <c r="A14" s="41"/>
      <c r="B14" s="109" t="s">
        <v>486</v>
      </c>
      <c r="C14" s="178" t="s">
        <v>485</v>
      </c>
      <c r="D14" s="44" t="s">
        <v>5</v>
      </c>
      <c r="E14" s="104">
        <f>(E15+E16-E17)*(1-E18/100)+E19*(1-E20/100)+E21</f>
        <v>0</v>
      </c>
    </row>
    <row r="15" spans="1:7" ht="19.5" customHeight="1" x14ac:dyDescent="0.25">
      <c r="A15" s="41"/>
      <c r="B15" s="105" t="s">
        <v>319</v>
      </c>
      <c r="C15" s="45" t="s">
        <v>8</v>
      </c>
      <c r="D15" s="46" t="s">
        <v>5</v>
      </c>
      <c r="E15" s="106"/>
    </row>
    <row r="16" spans="1:7" ht="19.5" customHeight="1" x14ac:dyDescent="0.25">
      <c r="A16" s="41"/>
      <c r="B16" s="105" t="s">
        <v>351</v>
      </c>
      <c r="C16" s="45" t="s">
        <v>345</v>
      </c>
      <c r="D16" s="46" t="s">
        <v>5</v>
      </c>
      <c r="E16" s="107">
        <f>'Annexure-1'!G46</f>
        <v>0</v>
      </c>
    </row>
    <row r="17" spans="1:5" ht="19.5" customHeight="1" x14ac:dyDescent="0.25">
      <c r="A17" s="41"/>
      <c r="B17" s="105" t="s">
        <v>318</v>
      </c>
      <c r="C17" s="45" t="s">
        <v>260</v>
      </c>
      <c r="D17" s="46" t="s">
        <v>5</v>
      </c>
      <c r="E17" s="106"/>
    </row>
    <row r="18" spans="1:5" ht="19.5" customHeight="1" x14ac:dyDescent="0.25">
      <c r="A18" s="41"/>
      <c r="B18" s="105" t="s">
        <v>481</v>
      </c>
      <c r="C18" s="45" t="s">
        <v>482</v>
      </c>
      <c r="D18" s="46" t="s">
        <v>6</v>
      </c>
      <c r="E18" s="106"/>
    </row>
    <row r="19" spans="1:5" ht="19.5" customHeight="1" x14ac:dyDescent="0.25">
      <c r="A19" s="41"/>
      <c r="B19" s="105" t="s">
        <v>259</v>
      </c>
      <c r="C19" s="45" t="s">
        <v>9</v>
      </c>
      <c r="D19" s="46" t="s">
        <v>5</v>
      </c>
      <c r="E19" s="106"/>
    </row>
    <row r="20" spans="1:5" ht="19.5" customHeight="1" x14ac:dyDescent="0.25">
      <c r="A20" s="41"/>
      <c r="B20" s="105" t="s">
        <v>483</v>
      </c>
      <c r="C20" s="45" t="s">
        <v>484</v>
      </c>
      <c r="D20" s="46" t="s">
        <v>6</v>
      </c>
      <c r="E20" s="106"/>
    </row>
    <row r="21" spans="1:5" s="48" customFormat="1" ht="19.5" customHeight="1" x14ac:dyDescent="0.25">
      <c r="A21" s="1"/>
      <c r="B21" s="158" t="s">
        <v>262</v>
      </c>
      <c r="C21" s="47" t="s">
        <v>261</v>
      </c>
      <c r="D21" s="46" t="s">
        <v>5</v>
      </c>
      <c r="E21" s="107">
        <f>E52</f>
        <v>0</v>
      </c>
    </row>
    <row r="22" spans="1:5" ht="19.5" customHeight="1" x14ac:dyDescent="0.25">
      <c r="A22" s="41"/>
      <c r="B22" s="103" t="s">
        <v>53</v>
      </c>
      <c r="C22" s="49" t="s">
        <v>266</v>
      </c>
      <c r="D22" s="44" t="s">
        <v>5</v>
      </c>
      <c r="E22" s="104">
        <f>SUM(E23:E26)</f>
        <v>0</v>
      </c>
    </row>
    <row r="23" spans="1:5" ht="19.5" customHeight="1" x14ac:dyDescent="0.25">
      <c r="A23" s="41"/>
      <c r="B23" s="105" t="s">
        <v>264</v>
      </c>
      <c r="C23" s="45" t="s">
        <v>35</v>
      </c>
      <c r="D23" s="46" t="s">
        <v>5</v>
      </c>
      <c r="E23" s="106"/>
    </row>
    <row r="24" spans="1:5" ht="19.5" customHeight="1" x14ac:dyDescent="0.25">
      <c r="A24" s="41"/>
      <c r="B24" s="105" t="s">
        <v>265</v>
      </c>
      <c r="C24" s="45" t="s">
        <v>20</v>
      </c>
      <c r="D24" s="46" t="s">
        <v>5</v>
      </c>
      <c r="E24" s="106"/>
    </row>
    <row r="25" spans="1:5" ht="19.5" customHeight="1" x14ac:dyDescent="0.25">
      <c r="A25" s="41"/>
      <c r="B25" s="105" t="s">
        <v>50</v>
      </c>
      <c r="C25" s="45" t="s">
        <v>10</v>
      </c>
      <c r="D25" s="46" t="s">
        <v>5</v>
      </c>
      <c r="E25" s="106"/>
    </row>
    <row r="26" spans="1:5" ht="19.5" customHeight="1" x14ac:dyDescent="0.25">
      <c r="A26" s="41"/>
      <c r="B26" s="158" t="s">
        <v>262</v>
      </c>
      <c r="C26" s="45" t="s">
        <v>263</v>
      </c>
      <c r="D26" s="46" t="s">
        <v>5</v>
      </c>
      <c r="E26" s="107">
        <f>E58</f>
        <v>0</v>
      </c>
    </row>
    <row r="27" spans="1:5" ht="19.5" customHeight="1" x14ac:dyDescent="0.25">
      <c r="A27" s="41"/>
      <c r="B27" s="103" t="s">
        <v>473</v>
      </c>
      <c r="C27" s="160" t="s">
        <v>474</v>
      </c>
      <c r="D27" s="44" t="s">
        <v>5</v>
      </c>
      <c r="E27" s="106"/>
    </row>
    <row r="28" spans="1:5" ht="19.5" customHeight="1" x14ac:dyDescent="0.25">
      <c r="A28" s="41"/>
      <c r="B28" s="103" t="s">
        <v>54</v>
      </c>
      <c r="C28" s="49" t="s">
        <v>273</v>
      </c>
      <c r="D28" s="44" t="s">
        <v>5</v>
      </c>
      <c r="E28" s="104">
        <f>SUM(E29:E33)</f>
        <v>0</v>
      </c>
    </row>
    <row r="29" spans="1:5" ht="19.5" customHeight="1" x14ac:dyDescent="0.25">
      <c r="A29" s="41"/>
      <c r="B29" s="105" t="s">
        <v>267</v>
      </c>
      <c r="C29" s="45" t="s">
        <v>11</v>
      </c>
      <c r="D29" s="46" t="s">
        <v>5</v>
      </c>
      <c r="E29" s="106"/>
    </row>
    <row r="30" spans="1:5" ht="19.5" customHeight="1" x14ac:dyDescent="0.25">
      <c r="A30" s="41"/>
      <c r="B30" s="105" t="s">
        <v>268</v>
      </c>
      <c r="C30" s="47" t="s">
        <v>12</v>
      </c>
      <c r="D30" s="46" t="s">
        <v>5</v>
      </c>
      <c r="E30" s="106"/>
    </row>
    <row r="31" spans="1:5" ht="19.5" customHeight="1" x14ac:dyDescent="0.25">
      <c r="A31" s="41"/>
      <c r="B31" s="105" t="s">
        <v>269</v>
      </c>
      <c r="C31" s="45" t="s">
        <v>16</v>
      </c>
      <c r="D31" s="46" t="s">
        <v>5</v>
      </c>
      <c r="E31" s="106"/>
    </row>
    <row r="32" spans="1:5" ht="19.5" customHeight="1" x14ac:dyDescent="0.25">
      <c r="A32" s="41"/>
      <c r="B32" s="105" t="s">
        <v>270</v>
      </c>
      <c r="C32" s="45" t="s">
        <v>271</v>
      </c>
      <c r="D32" s="46" t="s">
        <v>5</v>
      </c>
      <c r="E32" s="106"/>
    </row>
    <row r="33" spans="1:5" s="48" customFormat="1" ht="19.5" customHeight="1" x14ac:dyDescent="0.25">
      <c r="A33" s="1"/>
      <c r="B33" s="158" t="s">
        <v>262</v>
      </c>
      <c r="C33" s="47" t="s">
        <v>272</v>
      </c>
      <c r="D33" s="46" t="s">
        <v>5</v>
      </c>
      <c r="E33" s="107">
        <f>E62</f>
        <v>0</v>
      </c>
    </row>
    <row r="34" spans="1:5" s="48" customFormat="1" ht="19.5" customHeight="1" x14ac:dyDescent="0.25">
      <c r="A34" s="1"/>
      <c r="B34" s="103" t="s">
        <v>418</v>
      </c>
      <c r="C34" s="51" t="s">
        <v>415</v>
      </c>
      <c r="D34" s="44" t="s">
        <v>5</v>
      </c>
      <c r="E34" s="108">
        <f>(E35-E36)*(1-E37)</f>
        <v>0</v>
      </c>
    </row>
    <row r="35" spans="1:5" s="48" customFormat="1" ht="18" customHeight="1" x14ac:dyDescent="0.25">
      <c r="A35" s="1"/>
      <c r="B35" s="105" t="s">
        <v>407</v>
      </c>
      <c r="C35" s="47" t="s">
        <v>127</v>
      </c>
      <c r="D35" s="46" t="s">
        <v>5</v>
      </c>
      <c r="E35" s="106"/>
    </row>
    <row r="36" spans="1:5" s="48" customFormat="1" ht="18.600000000000001" customHeight="1" x14ac:dyDescent="0.25">
      <c r="A36" s="1"/>
      <c r="B36" s="105" t="s">
        <v>411</v>
      </c>
      <c r="C36" s="47" t="s">
        <v>36</v>
      </c>
      <c r="D36" s="46" t="s">
        <v>5</v>
      </c>
      <c r="E36" s="106"/>
    </row>
    <row r="37" spans="1:5" s="48" customFormat="1" ht="18.600000000000001" customHeight="1" x14ac:dyDescent="0.25">
      <c r="A37" s="1"/>
      <c r="B37" s="105" t="s">
        <v>413</v>
      </c>
      <c r="C37" s="47" t="s">
        <v>414</v>
      </c>
      <c r="D37" s="46" t="s">
        <v>6</v>
      </c>
      <c r="E37" s="159"/>
    </row>
    <row r="38" spans="1:5" s="48" customFormat="1" ht="19.5" customHeight="1" x14ac:dyDescent="0.25">
      <c r="A38" s="1"/>
      <c r="B38" s="114" t="s">
        <v>406</v>
      </c>
      <c r="C38" s="47" t="s">
        <v>409</v>
      </c>
      <c r="D38" s="46" t="s">
        <v>5</v>
      </c>
      <c r="E38" s="107">
        <f>E66</f>
        <v>0</v>
      </c>
    </row>
    <row r="39" spans="1:5" ht="31.5" x14ac:dyDescent="0.25">
      <c r="A39" s="41"/>
      <c r="B39" s="109" t="s">
        <v>135</v>
      </c>
      <c r="C39" s="90" t="s">
        <v>410</v>
      </c>
      <c r="D39" s="49" t="s">
        <v>5</v>
      </c>
      <c r="E39" s="104" t="e">
        <f>E14+E22-E28+E34+E38+E70+E71</f>
        <v>#REF!</v>
      </c>
    </row>
    <row r="40" spans="1:5" ht="18.95" customHeight="1" x14ac:dyDescent="0.25">
      <c r="A40" s="41"/>
      <c r="B40" s="109" t="s">
        <v>475</v>
      </c>
      <c r="C40" s="90" t="s">
        <v>476</v>
      </c>
      <c r="D40" s="49" t="s">
        <v>5</v>
      </c>
      <c r="E40" s="104" t="e">
        <f>E17+E27+E39</f>
        <v>#REF!</v>
      </c>
    </row>
    <row r="41" spans="1:5" ht="18" x14ac:dyDescent="0.25">
      <c r="A41" s="41"/>
      <c r="B41" s="205" t="s">
        <v>29</v>
      </c>
      <c r="C41" s="206"/>
      <c r="D41" s="206"/>
      <c r="E41" s="207"/>
    </row>
    <row r="42" spans="1:5" ht="18" x14ac:dyDescent="0.25">
      <c r="A42" s="50"/>
      <c r="B42" s="110" t="s">
        <v>33</v>
      </c>
      <c r="C42" s="42" t="s">
        <v>7</v>
      </c>
      <c r="D42" s="43" t="s">
        <v>3</v>
      </c>
      <c r="E42" s="102" t="s">
        <v>207</v>
      </c>
    </row>
    <row r="43" spans="1:5" ht="19.5" customHeight="1" x14ac:dyDescent="0.25">
      <c r="A43" s="50"/>
      <c r="B43" s="105" t="s">
        <v>58</v>
      </c>
      <c r="C43" s="47" t="s">
        <v>19</v>
      </c>
      <c r="D43" s="46" t="s">
        <v>32</v>
      </c>
      <c r="E43" s="111"/>
    </row>
    <row r="44" spans="1:5" ht="19.5" customHeight="1" x14ac:dyDescent="0.25">
      <c r="A44" s="50"/>
      <c r="B44" s="105" t="s">
        <v>56</v>
      </c>
      <c r="C44" s="47" t="s">
        <v>17</v>
      </c>
      <c r="D44" s="46" t="s">
        <v>32</v>
      </c>
      <c r="E44" s="111"/>
    </row>
    <row r="45" spans="1:5" ht="19.5" customHeight="1" x14ac:dyDescent="0.25">
      <c r="A45" s="50"/>
      <c r="B45" s="105" t="s">
        <v>128</v>
      </c>
      <c r="C45" s="47" t="s">
        <v>129</v>
      </c>
      <c r="D45" s="46" t="s">
        <v>32</v>
      </c>
      <c r="E45" s="111"/>
    </row>
    <row r="46" spans="1:5" ht="19.5" customHeight="1" x14ac:dyDescent="0.25">
      <c r="A46" s="50"/>
      <c r="B46" s="103" t="s">
        <v>134</v>
      </c>
      <c r="C46" s="51" t="s">
        <v>130</v>
      </c>
      <c r="D46" s="44" t="s">
        <v>32</v>
      </c>
      <c r="E46" s="83">
        <f>E43+E44-E45</f>
        <v>0</v>
      </c>
    </row>
    <row r="47" spans="1:5" ht="19.5" customHeight="1" x14ac:dyDescent="0.25">
      <c r="A47" s="50"/>
      <c r="B47" s="105" t="s">
        <v>59</v>
      </c>
      <c r="C47" s="47" t="s">
        <v>13</v>
      </c>
      <c r="D47" s="46" t="s">
        <v>32</v>
      </c>
      <c r="E47" s="111"/>
    </row>
    <row r="48" spans="1:5" ht="19.5" customHeight="1" x14ac:dyDescent="0.25">
      <c r="A48" s="50"/>
      <c r="B48" s="105" t="s">
        <v>57</v>
      </c>
      <c r="C48" s="47" t="s">
        <v>14</v>
      </c>
      <c r="D48" s="46" t="s">
        <v>32</v>
      </c>
      <c r="E48" s="111"/>
    </row>
    <row r="49" spans="1:7" ht="19.5" customHeight="1" x14ac:dyDescent="0.25">
      <c r="A49" s="50"/>
      <c r="B49" s="105" t="s">
        <v>133</v>
      </c>
      <c r="C49" s="47" t="s">
        <v>23</v>
      </c>
      <c r="D49" s="46" t="s">
        <v>32</v>
      </c>
      <c r="E49" s="111"/>
    </row>
    <row r="50" spans="1:7" ht="19.5" customHeight="1" x14ac:dyDescent="0.25">
      <c r="A50" s="50"/>
      <c r="B50" s="103" t="s">
        <v>132</v>
      </c>
      <c r="C50" s="51" t="s">
        <v>131</v>
      </c>
      <c r="D50" s="44" t="s">
        <v>32</v>
      </c>
      <c r="E50" s="83">
        <f>E47+E48-E49</f>
        <v>0</v>
      </c>
    </row>
    <row r="51" spans="1:7" ht="19.5" customHeight="1" x14ac:dyDescent="0.25">
      <c r="B51" s="112" t="s">
        <v>33</v>
      </c>
      <c r="C51" s="15" t="s">
        <v>7</v>
      </c>
      <c r="D51" s="16" t="s">
        <v>3</v>
      </c>
      <c r="E51" s="113" t="s">
        <v>52</v>
      </c>
    </row>
    <row r="52" spans="1:7" s="48" customFormat="1" ht="19.5" customHeight="1" x14ac:dyDescent="0.25">
      <c r="A52" s="1"/>
      <c r="B52" s="114" t="s">
        <v>137</v>
      </c>
      <c r="C52" s="52" t="s">
        <v>323</v>
      </c>
      <c r="D52" s="53" t="s">
        <v>5</v>
      </c>
      <c r="E52" s="115">
        <f>E53+E54+E57</f>
        <v>0</v>
      </c>
    </row>
    <row r="53" spans="1:7" s="48" customFormat="1" ht="19.5" customHeight="1" x14ac:dyDescent="0.25">
      <c r="A53" s="1"/>
      <c r="B53" s="116" t="s">
        <v>328</v>
      </c>
      <c r="C53" s="54" t="s">
        <v>21</v>
      </c>
      <c r="D53" s="55" t="s">
        <v>5</v>
      </c>
      <c r="E53" s="106"/>
    </row>
    <row r="54" spans="1:7" s="48" customFormat="1" ht="19.5" customHeight="1" x14ac:dyDescent="0.25">
      <c r="A54" s="1"/>
      <c r="B54" s="117" t="s">
        <v>329</v>
      </c>
      <c r="C54" s="56" t="s">
        <v>138</v>
      </c>
      <c r="D54" s="57" t="s">
        <v>5</v>
      </c>
      <c r="E54" s="108">
        <f>E55+E56</f>
        <v>0</v>
      </c>
    </row>
    <row r="55" spans="1:7" s="48" customFormat="1" ht="19.5" customHeight="1" x14ac:dyDescent="0.25">
      <c r="A55" s="1"/>
      <c r="B55" s="118" t="s">
        <v>31</v>
      </c>
      <c r="C55" s="54" t="s">
        <v>108</v>
      </c>
      <c r="D55" s="55" t="s">
        <v>5</v>
      </c>
      <c r="E55" s="106"/>
    </row>
    <row r="56" spans="1:7" s="48" customFormat="1" ht="19.5" customHeight="1" x14ac:dyDescent="0.25">
      <c r="A56" s="1"/>
      <c r="B56" s="118" t="s">
        <v>326</v>
      </c>
      <c r="C56" s="54" t="s">
        <v>37</v>
      </c>
      <c r="D56" s="55" t="s">
        <v>5</v>
      </c>
      <c r="E56" s="106"/>
    </row>
    <row r="57" spans="1:7" s="48" customFormat="1" ht="19.5" customHeight="1" x14ac:dyDescent="0.25">
      <c r="A57" s="1"/>
      <c r="B57" s="116" t="s">
        <v>256</v>
      </c>
      <c r="C57" s="54" t="s">
        <v>252</v>
      </c>
      <c r="D57" s="55" t="s">
        <v>5</v>
      </c>
      <c r="E57" s="107">
        <f>'Annexure-1'!G38</f>
        <v>0</v>
      </c>
      <c r="G57" s="58"/>
    </row>
    <row r="58" spans="1:7" s="48" customFormat="1" ht="19.5" customHeight="1" x14ac:dyDescent="0.25">
      <c r="A58" s="1"/>
      <c r="B58" s="114" t="s">
        <v>136</v>
      </c>
      <c r="C58" s="59" t="s">
        <v>324</v>
      </c>
      <c r="D58" s="57" t="s">
        <v>5</v>
      </c>
      <c r="E58" s="115">
        <f>E59+E60+E61</f>
        <v>0</v>
      </c>
    </row>
    <row r="59" spans="1:7" s="48" customFormat="1" ht="19.5" customHeight="1" x14ac:dyDescent="0.25">
      <c r="A59" s="1"/>
      <c r="B59" s="116" t="s">
        <v>328</v>
      </c>
      <c r="C59" s="60" t="s">
        <v>22</v>
      </c>
      <c r="D59" s="55" t="s">
        <v>5</v>
      </c>
      <c r="E59" s="106"/>
    </row>
    <row r="60" spans="1:7" s="48" customFormat="1" ht="19.5" customHeight="1" x14ac:dyDescent="0.25">
      <c r="A60" s="1"/>
      <c r="B60" s="117" t="s">
        <v>371</v>
      </c>
      <c r="C60" s="56" t="s">
        <v>366</v>
      </c>
      <c r="D60" s="55" t="s">
        <v>5</v>
      </c>
      <c r="E60" s="106"/>
    </row>
    <row r="61" spans="1:7" s="48" customFormat="1" ht="19.5" customHeight="1" x14ac:dyDescent="0.25">
      <c r="A61" s="1"/>
      <c r="B61" s="119" t="s">
        <v>374</v>
      </c>
      <c r="C61" s="54" t="s">
        <v>39</v>
      </c>
      <c r="D61" s="55" t="s">
        <v>5</v>
      </c>
      <c r="E61" s="106"/>
    </row>
    <row r="62" spans="1:7" s="48" customFormat="1" ht="19.5" customHeight="1" x14ac:dyDescent="0.25">
      <c r="A62" s="1"/>
      <c r="B62" s="114" t="s">
        <v>321</v>
      </c>
      <c r="C62" s="52" t="s">
        <v>322</v>
      </c>
      <c r="D62" s="53" t="s">
        <v>5</v>
      </c>
      <c r="E62" s="104">
        <f>E63+E64+E65</f>
        <v>0</v>
      </c>
    </row>
    <row r="63" spans="1:7" s="48" customFormat="1" ht="19.5" customHeight="1" x14ac:dyDescent="0.25">
      <c r="A63" s="1"/>
      <c r="B63" s="116" t="s">
        <v>328</v>
      </c>
      <c r="C63" s="54" t="s">
        <v>40</v>
      </c>
      <c r="D63" s="55" t="s">
        <v>5</v>
      </c>
      <c r="E63" s="120"/>
    </row>
    <row r="64" spans="1:7" s="48" customFormat="1" ht="19.5" customHeight="1" x14ac:dyDescent="0.25">
      <c r="A64" s="1"/>
      <c r="B64" s="117" t="s">
        <v>372</v>
      </c>
      <c r="C64" s="54" t="s">
        <v>367</v>
      </c>
      <c r="D64" s="55" t="s">
        <v>5</v>
      </c>
      <c r="E64" s="106"/>
    </row>
    <row r="65" spans="1:5" ht="19.5" customHeight="1" x14ac:dyDescent="0.25">
      <c r="B65" s="119" t="s">
        <v>373</v>
      </c>
      <c r="C65" s="54" t="s">
        <v>41</v>
      </c>
      <c r="D65" s="55" t="s">
        <v>5</v>
      </c>
      <c r="E65" s="106"/>
    </row>
    <row r="66" spans="1:5" s="48" customFormat="1" ht="19.5" customHeight="1" x14ac:dyDescent="0.25">
      <c r="A66" s="1"/>
      <c r="B66" s="114" t="s">
        <v>419</v>
      </c>
      <c r="C66" s="56" t="s">
        <v>417</v>
      </c>
      <c r="D66" s="55" t="s">
        <v>5</v>
      </c>
      <c r="E66" s="108">
        <f>(E67-E68)*(1-E69)</f>
        <v>0</v>
      </c>
    </row>
    <row r="67" spans="1:5" s="48" customFormat="1" ht="19.5" customHeight="1" x14ac:dyDescent="0.25">
      <c r="A67" s="1"/>
      <c r="B67" s="105" t="s">
        <v>407</v>
      </c>
      <c r="C67" s="54" t="s">
        <v>42</v>
      </c>
      <c r="D67" s="55" t="s">
        <v>5</v>
      </c>
      <c r="E67" s="121"/>
    </row>
    <row r="68" spans="1:5" s="48" customFormat="1" ht="19.5" customHeight="1" x14ac:dyDescent="0.25">
      <c r="A68" s="1"/>
      <c r="B68" s="105" t="s">
        <v>408</v>
      </c>
      <c r="C68" s="54" t="s">
        <v>139</v>
      </c>
      <c r="D68" s="55" t="s">
        <v>5</v>
      </c>
      <c r="E68" s="121"/>
    </row>
    <row r="69" spans="1:5" s="48" customFormat="1" ht="19.5" customHeight="1" x14ac:dyDescent="0.25">
      <c r="A69" s="1"/>
      <c r="B69" s="105" t="s">
        <v>413</v>
      </c>
      <c r="C69" s="47" t="s">
        <v>416</v>
      </c>
      <c r="D69" s="46" t="s">
        <v>6</v>
      </c>
      <c r="E69" s="159"/>
    </row>
    <row r="70" spans="1:5" s="48" customFormat="1" ht="19.5" customHeight="1" x14ac:dyDescent="0.25">
      <c r="A70" s="1"/>
      <c r="B70" s="114" t="s">
        <v>315</v>
      </c>
      <c r="C70" s="54" t="s">
        <v>143</v>
      </c>
      <c r="D70" s="55" t="s">
        <v>5</v>
      </c>
      <c r="E70" s="108" t="e">
        <f>#REF!</f>
        <v>#REF!</v>
      </c>
    </row>
    <row r="71" spans="1:5" s="48" customFormat="1" ht="19.5" customHeight="1" x14ac:dyDescent="0.25">
      <c r="A71" s="1"/>
      <c r="B71" s="114" t="s">
        <v>316</v>
      </c>
      <c r="C71" s="54" t="s">
        <v>144</v>
      </c>
      <c r="D71" s="55" t="s">
        <v>5</v>
      </c>
      <c r="E71" s="122"/>
    </row>
    <row r="72" spans="1:5" s="48" customFormat="1" ht="19.5" customHeight="1" x14ac:dyDescent="0.25">
      <c r="A72" s="1"/>
      <c r="B72" s="123" t="s">
        <v>38</v>
      </c>
      <c r="C72" s="52" t="s">
        <v>375</v>
      </c>
      <c r="D72" s="53" t="s">
        <v>5</v>
      </c>
      <c r="E72" s="104" t="e">
        <f>E52+E58-E62+E66+E70+E71</f>
        <v>#REF!</v>
      </c>
    </row>
    <row r="73" spans="1:5" s="28" customFormat="1" ht="19.5" customHeight="1" x14ac:dyDescent="0.25">
      <c r="B73" s="123" t="s">
        <v>325</v>
      </c>
      <c r="C73" s="52" t="s">
        <v>142</v>
      </c>
      <c r="D73" s="53" t="s">
        <v>5</v>
      </c>
      <c r="E73" s="104">
        <f>E75+E77</f>
        <v>0</v>
      </c>
    </row>
    <row r="74" spans="1:5" s="28" customFormat="1" ht="19.5" customHeight="1" x14ac:dyDescent="0.25">
      <c r="B74" s="105" t="s">
        <v>306</v>
      </c>
      <c r="C74" s="56"/>
      <c r="D74" s="55" t="s">
        <v>307</v>
      </c>
      <c r="E74" s="106"/>
    </row>
    <row r="75" spans="1:5" s="28" customFormat="1" ht="19.5" customHeight="1" x14ac:dyDescent="0.25">
      <c r="B75" s="105" t="s">
        <v>309</v>
      </c>
      <c r="C75" s="54" t="s">
        <v>140</v>
      </c>
      <c r="D75" s="55" t="s">
        <v>5</v>
      </c>
      <c r="E75" s="107">
        <f>E74/1000</f>
        <v>0</v>
      </c>
    </row>
    <row r="76" spans="1:5" s="28" customFormat="1" ht="19.5" customHeight="1" x14ac:dyDescent="0.25">
      <c r="B76" s="105" t="s">
        <v>308</v>
      </c>
      <c r="C76" s="54"/>
      <c r="D76" s="55" t="s">
        <v>307</v>
      </c>
      <c r="E76" s="106"/>
    </row>
    <row r="77" spans="1:5" s="28" customFormat="1" ht="19.5" customHeight="1" x14ac:dyDescent="0.25">
      <c r="B77" s="105" t="s">
        <v>310</v>
      </c>
      <c r="C77" s="54" t="s">
        <v>141</v>
      </c>
      <c r="D77" s="55" t="s">
        <v>5</v>
      </c>
      <c r="E77" s="107">
        <f>E76/1000</f>
        <v>0</v>
      </c>
    </row>
    <row r="78" spans="1:5" s="48" customFormat="1" ht="19.5" customHeight="1" x14ac:dyDescent="0.25">
      <c r="A78" s="2"/>
      <c r="B78" s="199" t="s">
        <v>30</v>
      </c>
      <c r="C78" s="200"/>
      <c r="D78" s="200"/>
      <c r="E78" s="201"/>
    </row>
    <row r="79" spans="1:5" s="48" customFormat="1" ht="19.5" customHeight="1" x14ac:dyDescent="0.25">
      <c r="A79" s="1"/>
      <c r="B79" s="124" t="s">
        <v>2</v>
      </c>
      <c r="C79" s="42" t="s">
        <v>7</v>
      </c>
      <c r="D79" s="43" t="s">
        <v>3</v>
      </c>
      <c r="E79" s="125" t="s">
        <v>4</v>
      </c>
    </row>
    <row r="80" spans="1:5" s="48" customFormat="1" ht="19.5" customHeight="1" x14ac:dyDescent="0.25">
      <c r="A80" s="2"/>
      <c r="B80" s="126" t="s">
        <v>49</v>
      </c>
      <c r="C80" s="46" t="s">
        <v>145</v>
      </c>
      <c r="D80" s="46" t="s">
        <v>6</v>
      </c>
      <c r="E80" s="127">
        <f>FormB_CPP_OA!E37</f>
        <v>0</v>
      </c>
    </row>
    <row r="81" spans="2:9" ht="19.5" customHeight="1" x14ac:dyDescent="0.25">
      <c r="B81" s="126" t="s">
        <v>44</v>
      </c>
      <c r="C81" s="61" t="s">
        <v>146</v>
      </c>
      <c r="D81" s="46" t="s">
        <v>5</v>
      </c>
      <c r="E81" s="128" t="e">
        <f>E39*E80</f>
        <v>#REF!</v>
      </c>
    </row>
    <row r="82" spans="2:9" ht="17.45" customHeight="1" x14ac:dyDescent="0.25">
      <c r="B82" s="129" t="s">
        <v>378</v>
      </c>
      <c r="C82" s="61" t="s">
        <v>380</v>
      </c>
      <c r="D82" s="46" t="s">
        <v>5</v>
      </c>
      <c r="E82" s="128" t="e">
        <f>E72+E73</f>
        <v>#REF!</v>
      </c>
    </row>
    <row r="83" spans="2:9" ht="17.100000000000001" customHeight="1" x14ac:dyDescent="0.25">
      <c r="B83" s="129" t="s">
        <v>379</v>
      </c>
      <c r="C83" s="45" t="s">
        <v>381</v>
      </c>
      <c r="D83" s="46" t="s">
        <v>6</v>
      </c>
      <c r="E83" s="130" t="e">
        <f>IF(E39=0,0,E82/E39)</f>
        <v>#REF!</v>
      </c>
    </row>
    <row r="84" spans="2:9" ht="17.100000000000001" customHeight="1" x14ac:dyDescent="0.25">
      <c r="B84" s="171" t="s">
        <v>293</v>
      </c>
      <c r="C84" s="46" t="s">
        <v>400</v>
      </c>
      <c r="D84" s="46" t="s">
        <v>5</v>
      </c>
      <c r="E84" s="173" t="e">
        <f>E82-E81</f>
        <v>#REF!</v>
      </c>
    </row>
    <row r="85" spans="2:9" ht="20.100000000000001" customHeight="1" thickBot="1" x14ac:dyDescent="0.3">
      <c r="B85" s="169" t="s">
        <v>480</v>
      </c>
      <c r="C85" s="172" t="s">
        <v>479</v>
      </c>
      <c r="D85" s="172" t="s">
        <v>6</v>
      </c>
      <c r="E85" s="174" t="e">
        <f>E83-E80</f>
        <v>#REF!</v>
      </c>
    </row>
    <row r="86" spans="2:9" ht="19.5" customHeight="1" thickBot="1" x14ac:dyDescent="0.3"/>
    <row r="87" spans="2:9" ht="35.1" customHeight="1" x14ac:dyDescent="0.25">
      <c r="B87" s="131" t="s">
        <v>46</v>
      </c>
      <c r="C87" s="132" t="s">
        <v>51</v>
      </c>
      <c r="D87" s="133" t="s">
        <v>48</v>
      </c>
      <c r="E87" s="134" t="s">
        <v>47</v>
      </c>
      <c r="F87" s="26"/>
      <c r="G87" s="26"/>
      <c r="I87" s="26"/>
    </row>
    <row r="88" spans="2:9" ht="19.5" customHeight="1" x14ac:dyDescent="0.25">
      <c r="B88" s="245" t="s">
        <v>43</v>
      </c>
      <c r="C88" s="246"/>
      <c r="D88" s="246"/>
      <c r="E88" s="247"/>
    </row>
    <row r="89" spans="2:9" ht="44.1" customHeight="1" x14ac:dyDescent="0.25">
      <c r="B89" s="248" t="s">
        <v>487</v>
      </c>
      <c r="C89" s="249"/>
      <c r="D89" s="249"/>
      <c r="E89" s="250"/>
    </row>
    <row r="90" spans="2:9" ht="19.5" customHeight="1" x14ac:dyDescent="0.25">
      <c r="B90" s="248" t="s">
        <v>317</v>
      </c>
      <c r="C90" s="249"/>
      <c r="D90" s="249"/>
      <c r="E90" s="250"/>
    </row>
    <row r="91" spans="2:9" ht="19.5" customHeight="1" x14ac:dyDescent="0.25">
      <c r="B91" s="248" t="s">
        <v>320</v>
      </c>
      <c r="C91" s="249"/>
      <c r="D91" s="249"/>
      <c r="E91" s="250"/>
    </row>
    <row r="92" spans="2:9" ht="32.1" customHeight="1" x14ac:dyDescent="0.25">
      <c r="B92" s="251" t="s">
        <v>346</v>
      </c>
      <c r="C92" s="252"/>
      <c r="D92" s="252"/>
      <c r="E92" s="253"/>
    </row>
    <row r="93" spans="2:9" ht="45.95" customHeight="1" x14ac:dyDescent="0.25">
      <c r="B93" s="251" t="s">
        <v>420</v>
      </c>
      <c r="C93" s="252"/>
      <c r="D93" s="252"/>
      <c r="E93" s="253"/>
    </row>
    <row r="94" spans="2:9" ht="31.5" customHeight="1" x14ac:dyDescent="0.25">
      <c r="B94" s="248" t="s">
        <v>332</v>
      </c>
      <c r="C94" s="249"/>
      <c r="D94" s="249"/>
      <c r="E94" s="250"/>
    </row>
    <row r="95" spans="2:9" ht="31.5" customHeight="1" x14ac:dyDescent="0.25">
      <c r="B95" s="248" t="s">
        <v>257</v>
      </c>
      <c r="C95" s="249"/>
      <c r="D95" s="249"/>
      <c r="E95" s="250"/>
    </row>
    <row r="96" spans="2:9" ht="31.5" customHeight="1" x14ac:dyDescent="0.25">
      <c r="B96" s="248" t="s">
        <v>330</v>
      </c>
      <c r="C96" s="249"/>
      <c r="D96" s="249"/>
      <c r="E96" s="250"/>
    </row>
    <row r="97" spans="2:5" ht="135.94999999999999" customHeight="1" x14ac:dyDescent="0.25">
      <c r="B97" s="248" t="s">
        <v>365</v>
      </c>
      <c r="C97" s="249"/>
      <c r="D97" s="249"/>
      <c r="E97" s="250"/>
    </row>
    <row r="98" spans="2:5" ht="31.5" customHeight="1" x14ac:dyDescent="0.25">
      <c r="B98" s="251" t="s">
        <v>327</v>
      </c>
      <c r="C98" s="252"/>
      <c r="D98" s="252"/>
      <c r="E98" s="253"/>
    </row>
    <row r="99" spans="2:5" ht="47.45" customHeight="1" x14ac:dyDescent="0.25">
      <c r="B99" s="251" t="s">
        <v>368</v>
      </c>
      <c r="C99" s="252"/>
      <c r="D99" s="252"/>
      <c r="E99" s="253"/>
    </row>
    <row r="100" spans="2:5" ht="32.1" customHeight="1" x14ac:dyDescent="0.25">
      <c r="B100" s="251" t="s">
        <v>369</v>
      </c>
      <c r="C100" s="252"/>
      <c r="D100" s="252"/>
      <c r="E100" s="253"/>
    </row>
    <row r="101" spans="2:5" ht="32.1" customHeight="1" x14ac:dyDescent="0.25">
      <c r="B101" s="251" t="s">
        <v>370</v>
      </c>
      <c r="C101" s="252"/>
      <c r="D101" s="252"/>
      <c r="E101" s="253"/>
    </row>
    <row r="102" spans="2:5" s="28" customFormat="1" ht="19.5" customHeight="1" x14ac:dyDescent="0.25">
      <c r="B102" s="248" t="s">
        <v>334</v>
      </c>
      <c r="C102" s="249"/>
      <c r="D102" s="249"/>
      <c r="E102" s="250"/>
    </row>
    <row r="103" spans="2:5" s="28" customFormat="1" ht="48.95" customHeight="1" x14ac:dyDescent="0.25">
      <c r="B103" s="248" t="s">
        <v>412</v>
      </c>
      <c r="C103" s="249"/>
      <c r="D103" s="249"/>
      <c r="E103" s="250"/>
    </row>
    <row r="104" spans="2:5" s="28" customFormat="1" ht="19.5" customHeight="1" x14ac:dyDescent="0.25">
      <c r="B104" s="248" t="s">
        <v>294</v>
      </c>
      <c r="C104" s="249"/>
      <c r="D104" s="249"/>
      <c r="E104" s="250"/>
    </row>
    <row r="105" spans="2:5" s="28" customFormat="1" ht="15" x14ac:dyDescent="0.25">
      <c r="B105" s="141"/>
      <c r="C105" s="94"/>
      <c r="D105" s="94"/>
      <c r="E105" s="142"/>
    </row>
    <row r="106" spans="2:5" s="28" customFormat="1" ht="75" customHeight="1" x14ac:dyDescent="0.25">
      <c r="B106" s="211" t="s">
        <v>335</v>
      </c>
      <c r="C106" s="212"/>
      <c r="D106" s="212"/>
      <c r="E106" s="213"/>
    </row>
    <row r="107" spans="2:5" s="28" customFormat="1" ht="15" x14ac:dyDescent="0.25">
      <c r="B107" s="135" t="s">
        <v>305</v>
      </c>
      <c r="C107" s="95"/>
      <c r="D107" s="95"/>
      <c r="E107" s="143" t="s">
        <v>302</v>
      </c>
    </row>
    <row r="108" spans="2:5" s="28" customFormat="1" ht="15" x14ac:dyDescent="0.25">
      <c r="B108" s="135"/>
      <c r="C108" s="95"/>
      <c r="D108" s="95"/>
      <c r="E108" s="143"/>
    </row>
    <row r="109" spans="2:5" s="28" customFormat="1" ht="15" x14ac:dyDescent="0.25">
      <c r="B109" s="135"/>
      <c r="C109" s="95"/>
      <c r="D109" s="95"/>
      <c r="E109" s="143"/>
    </row>
    <row r="110" spans="2:5" ht="19.5" customHeight="1" x14ac:dyDescent="0.25">
      <c r="B110" s="135"/>
      <c r="C110" s="95"/>
      <c r="D110" s="95"/>
      <c r="E110" s="143"/>
    </row>
    <row r="111" spans="2:5" ht="19.5" customHeight="1" x14ac:dyDescent="0.25">
      <c r="B111" s="135" t="s">
        <v>303</v>
      </c>
      <c r="C111" s="95"/>
      <c r="D111" s="95"/>
      <c r="E111" s="143" t="s">
        <v>304</v>
      </c>
    </row>
    <row r="112" spans="2:5" ht="19.5" customHeight="1" thickBot="1" x14ac:dyDescent="0.3">
      <c r="B112" s="144"/>
      <c r="C112" s="145"/>
      <c r="D112" s="145"/>
      <c r="E112" s="146"/>
    </row>
  </sheetData>
  <sheetProtection algorithmName="SHA-512" hashValue="Osrq7wh1WC1PmssrZ2ORjYs1rGO/+vLTkXqZzAgRjMue7PTZ/EtGU2o7BTjIRIwED5GXhjcxU2rMGRlYsnD+IA==" saltValue="9GQnwvG9sbNBEgdBuxfXnQ==" spinCount="100000" sheet="1" objects="1" scenarios="1"/>
  <mergeCells count="31">
    <mergeCell ref="B78:E78"/>
    <mergeCell ref="B2:E2"/>
    <mergeCell ref="C3:E3"/>
    <mergeCell ref="C4:E4"/>
    <mergeCell ref="C6:E6"/>
    <mergeCell ref="C7:E7"/>
    <mergeCell ref="C8:E8"/>
    <mergeCell ref="B12:E12"/>
    <mergeCell ref="B41:E41"/>
    <mergeCell ref="C9:E9"/>
    <mergeCell ref="C10:E10"/>
    <mergeCell ref="C11:E11"/>
    <mergeCell ref="C5:E5"/>
    <mergeCell ref="B96:E96"/>
    <mergeCell ref="B99:E99"/>
    <mergeCell ref="B102:E102"/>
    <mergeCell ref="B88:E88"/>
    <mergeCell ref="B90:E90"/>
    <mergeCell ref="B91:E91"/>
    <mergeCell ref="B94:E94"/>
    <mergeCell ref="B100:E100"/>
    <mergeCell ref="B98:E98"/>
    <mergeCell ref="B95:E95"/>
    <mergeCell ref="B89:E89"/>
    <mergeCell ref="B92:E92"/>
    <mergeCell ref="B93:E93"/>
    <mergeCell ref="B104:E104"/>
    <mergeCell ref="B106:E106"/>
    <mergeCell ref="B103:E103"/>
    <mergeCell ref="B101:E101"/>
    <mergeCell ref="B97:E97"/>
  </mergeCells>
  <dataValidations count="2">
    <dataValidation type="decimal" allowBlank="1" showInputMessage="1" showErrorMessage="1" promptTitle="Input" prompt="Please enter a positive numeric value. Can include decimals." sqref="E23:E25 E29:E32 E63:E65 E43:E45 E47:E49 E53 E55:E56 E71 E35:E36 E74 E76 E15 E27 E59:E61 E67:E68 E17:E20" xr:uid="{CBB60CC8-93B1-4427-88A4-1DB615251402}">
      <formula1>0</formula1>
      <formula2>9.99999999999999E+27</formula2>
    </dataValidation>
    <dataValidation type="decimal" allowBlank="1" showInputMessage="1" showErrorMessage="1" promptTitle="Input" prompt="Please enter a positive numeric value. Can include decimals. Final value will be shown as percentage (%)." sqref="E37 E69" xr:uid="{D2AD6CF3-D228-459A-8F40-0C704DD3E586}">
      <formula1>0</formula1>
      <formula2>9.99999999999999E+27</formula2>
    </dataValidation>
  </dataValidations>
  <pageMargins left="0.70866141732283472" right="0.70866141732283472" top="0.74803149606299213" bottom="0.74803149606299213" header="0.31496062992125984" footer="0.31496062992125984"/>
  <pageSetup scale="55" fitToHeight="0" orientation="portrait" r:id="rId1"/>
  <rowBreaks count="2" manualBreakCount="2">
    <brk id="61" min="1" max="4" man="1"/>
    <brk id="99" min="1" max="4" man="1"/>
  </rowBreaks>
  <extLst>
    <ext xmlns:x14="http://schemas.microsoft.com/office/spreadsheetml/2009/9/main" uri="{CCE6A557-97BC-4b89-ADB6-D9C93CAAB3DF}">
      <x14:dataValidations xmlns:xm="http://schemas.microsoft.com/office/excel/2006/main" count="1">
        <x14:dataValidation type="list" allowBlank="1" showInputMessage="1" showErrorMessage="1" xr:uid="{B1E5F145-9645-4358-BBF2-8F32C66068DE}">
          <x14:formula1>
            <xm:f>Targets!$B$3:$B$20</xm:f>
          </x14:formula1>
          <xm:sqref>C12:E12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5083C-5D46-4A2A-8C09-23162F290B66}">
  <sheetPr codeName="Sheet7"/>
  <dimension ref="C3:N23"/>
  <sheetViews>
    <sheetView topLeftCell="C1" zoomScale="77" workbookViewId="0">
      <selection activeCell="E37" sqref="E37:F37"/>
    </sheetView>
  </sheetViews>
  <sheetFormatPr defaultRowHeight="15" x14ac:dyDescent="0.25"/>
  <cols>
    <col min="3" max="3" width="58.5703125" customWidth="1"/>
    <col min="5" max="5" width="16.140625" bestFit="1" customWidth="1"/>
    <col min="6" max="6" width="22.85546875" style="8" bestFit="1" customWidth="1"/>
    <col min="7" max="7" width="16" customWidth="1"/>
    <col min="8" max="8" width="21.42578125" customWidth="1"/>
    <col min="9" max="9" width="23.42578125" customWidth="1"/>
    <col min="10" max="10" width="18.42578125" customWidth="1"/>
    <col min="11" max="11" width="11.5703125" bestFit="1" customWidth="1"/>
    <col min="12" max="12" width="17.140625" customWidth="1"/>
    <col min="14" max="14" width="48.42578125" bestFit="1" customWidth="1"/>
    <col min="15" max="15" width="36.140625" customWidth="1"/>
  </cols>
  <sheetData>
    <row r="3" spans="3:14" ht="18.600000000000001" customHeight="1" x14ac:dyDescent="0.25">
      <c r="C3" s="32" t="s">
        <v>73</v>
      </c>
      <c r="E3" s="32" t="s">
        <v>74</v>
      </c>
      <c r="F3" s="32" t="s">
        <v>78</v>
      </c>
      <c r="G3" s="33" t="s">
        <v>83</v>
      </c>
      <c r="H3" s="34" t="s">
        <v>85</v>
      </c>
      <c r="I3" s="34" t="s">
        <v>86</v>
      </c>
      <c r="J3" s="9" t="s">
        <v>89</v>
      </c>
      <c r="K3" s="9" t="s">
        <v>94</v>
      </c>
      <c r="L3" s="33" t="s">
        <v>103</v>
      </c>
      <c r="N3" s="33" t="s">
        <v>112</v>
      </c>
    </row>
    <row r="4" spans="3:14" x14ac:dyDescent="0.25">
      <c r="C4" s="7" t="s">
        <v>60</v>
      </c>
      <c r="E4" s="6" t="s">
        <v>75</v>
      </c>
      <c r="F4" s="36" t="s">
        <v>15</v>
      </c>
      <c r="G4" s="6" t="s">
        <v>84</v>
      </c>
      <c r="H4" s="37" t="s">
        <v>15</v>
      </c>
      <c r="I4" s="10" t="s">
        <v>101</v>
      </c>
      <c r="J4" s="257" t="s">
        <v>90</v>
      </c>
      <c r="K4" s="38" t="s">
        <v>97</v>
      </c>
      <c r="L4" s="6" t="s">
        <v>104</v>
      </c>
      <c r="N4" s="35" t="s">
        <v>111</v>
      </c>
    </row>
    <row r="5" spans="3:14" x14ac:dyDescent="0.25">
      <c r="C5" s="7" t="s">
        <v>61</v>
      </c>
      <c r="E5" s="6" t="s">
        <v>76</v>
      </c>
      <c r="F5" s="36" t="s">
        <v>34</v>
      </c>
      <c r="G5" s="6" t="s">
        <v>82</v>
      </c>
      <c r="H5" s="37" t="s">
        <v>34</v>
      </c>
      <c r="I5" s="10" t="s">
        <v>102</v>
      </c>
      <c r="J5" s="258"/>
      <c r="K5" s="38" t="s">
        <v>96</v>
      </c>
      <c r="L5" s="6" t="s">
        <v>105</v>
      </c>
      <c r="N5" s="35" t="s">
        <v>110</v>
      </c>
    </row>
    <row r="6" spans="3:14" ht="23.1" customHeight="1" x14ac:dyDescent="0.25">
      <c r="C6" s="5" t="s">
        <v>62</v>
      </c>
      <c r="E6" s="6" t="s">
        <v>81</v>
      </c>
      <c r="F6" s="36" t="s">
        <v>77</v>
      </c>
      <c r="G6" s="39"/>
      <c r="H6" s="37" t="s">
        <v>77</v>
      </c>
      <c r="I6" s="10" t="s">
        <v>88</v>
      </c>
      <c r="J6" s="257" t="s">
        <v>91</v>
      </c>
      <c r="K6" s="38" t="s">
        <v>95</v>
      </c>
      <c r="L6" s="6" t="s">
        <v>106</v>
      </c>
      <c r="N6" s="35" t="s">
        <v>109</v>
      </c>
    </row>
    <row r="7" spans="3:14" ht="38.25" x14ac:dyDescent="0.25">
      <c r="C7" s="5" t="s">
        <v>61</v>
      </c>
      <c r="F7" s="29" t="s">
        <v>79</v>
      </c>
      <c r="H7" s="40" t="s">
        <v>79</v>
      </c>
      <c r="I7" s="10"/>
      <c r="J7" s="258"/>
      <c r="K7" s="38" t="s">
        <v>98</v>
      </c>
    </row>
    <row r="8" spans="3:14" ht="38.25" x14ac:dyDescent="0.25">
      <c r="C8" s="5" t="s">
        <v>62</v>
      </c>
      <c r="F8" s="29" t="s">
        <v>80</v>
      </c>
      <c r="H8" s="40" t="s">
        <v>80</v>
      </c>
      <c r="I8" s="10"/>
      <c r="J8" s="257" t="s">
        <v>87</v>
      </c>
      <c r="K8" s="38" t="s">
        <v>99</v>
      </c>
    </row>
    <row r="9" spans="3:14" x14ac:dyDescent="0.25">
      <c r="C9" s="5" t="s">
        <v>63</v>
      </c>
      <c r="I9" s="10"/>
      <c r="J9" s="258"/>
      <c r="K9" s="38" t="s">
        <v>100</v>
      </c>
    </row>
    <row r="10" spans="3:14" ht="24" x14ac:dyDescent="0.25">
      <c r="C10" s="5" t="s">
        <v>64</v>
      </c>
      <c r="I10" s="10"/>
      <c r="J10" s="259" t="s">
        <v>92</v>
      </c>
    </row>
    <row r="11" spans="3:14" x14ac:dyDescent="0.25">
      <c r="C11" s="5" t="s">
        <v>65</v>
      </c>
      <c r="J11" s="260"/>
    </row>
    <row r="12" spans="3:14" x14ac:dyDescent="0.25">
      <c r="C12" s="5" t="s">
        <v>66</v>
      </c>
      <c r="J12" s="257" t="s">
        <v>93</v>
      </c>
    </row>
    <row r="13" spans="3:14" x14ac:dyDescent="0.25">
      <c r="C13" s="5" t="s">
        <v>67</v>
      </c>
      <c r="J13" s="258"/>
    </row>
    <row r="14" spans="3:14" x14ac:dyDescent="0.25">
      <c r="C14" s="5" t="s">
        <v>68</v>
      </c>
      <c r="J14" s="257" t="s">
        <v>90</v>
      </c>
    </row>
    <row r="15" spans="3:14" x14ac:dyDescent="0.25">
      <c r="C15" s="5" t="s">
        <v>69</v>
      </c>
      <c r="J15" s="258"/>
    </row>
    <row r="16" spans="3:14" ht="36" x14ac:dyDescent="0.25">
      <c r="C16" s="5" t="s">
        <v>70</v>
      </c>
    </row>
    <row r="17" spans="3:3" ht="24" x14ac:dyDescent="0.25">
      <c r="C17" s="5" t="s">
        <v>71</v>
      </c>
    </row>
    <row r="18" spans="3:3" ht="24" x14ac:dyDescent="0.25">
      <c r="C18" s="5" t="s">
        <v>72</v>
      </c>
    </row>
    <row r="23" spans="3:3" ht="225" x14ac:dyDescent="0.25">
      <c r="C23" s="11" t="s">
        <v>107</v>
      </c>
    </row>
  </sheetData>
  <mergeCells count="6">
    <mergeCell ref="J14:J15"/>
    <mergeCell ref="J8:J9"/>
    <mergeCell ref="J10:J11"/>
    <mergeCell ref="J12:J13"/>
    <mergeCell ref="J4:J5"/>
    <mergeCell ref="J6:J7"/>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BBF7A-7F3A-45F9-BBA8-4F79AFE1D1C0}">
  <sheetPr codeName="Sheet8"/>
  <dimension ref="C3:AI70"/>
  <sheetViews>
    <sheetView topLeftCell="A20" zoomScale="70" zoomScaleNormal="70" workbookViewId="0">
      <selection activeCell="E37" sqref="E37:F37"/>
    </sheetView>
  </sheetViews>
  <sheetFormatPr defaultColWidth="8.7109375" defaultRowHeight="14.25" x14ac:dyDescent="0.25"/>
  <cols>
    <col min="1" max="2" width="8.7109375" style="2"/>
    <col min="3" max="3" width="41" style="2" customWidth="1"/>
    <col min="4" max="4" width="37.42578125" style="1" customWidth="1"/>
    <col min="5" max="5" width="8.7109375" style="1"/>
    <col min="6" max="6" width="13.5703125" style="2" bestFit="1" customWidth="1"/>
    <col min="7" max="7" width="14.42578125" style="2" bestFit="1" customWidth="1"/>
    <col min="8" max="8" width="14.42578125" style="2" customWidth="1"/>
    <col min="9" max="9" width="13.85546875" style="2" bestFit="1" customWidth="1"/>
    <col min="10" max="10" width="14.85546875" style="2" bestFit="1" customWidth="1"/>
    <col min="11" max="11" width="8.7109375" style="2"/>
    <col min="12" max="12" width="10.5703125" style="2" bestFit="1" customWidth="1"/>
    <col min="13" max="13" width="9.5703125" style="2" bestFit="1" customWidth="1"/>
    <col min="14" max="16384" width="8.7109375" style="2"/>
  </cols>
  <sheetData>
    <row r="3" spans="3:13" ht="63.6" customHeight="1" x14ac:dyDescent="0.25">
      <c r="C3" s="268" t="s">
        <v>360</v>
      </c>
      <c r="D3" s="269"/>
      <c r="E3" s="269"/>
      <c r="F3" s="269"/>
      <c r="G3" s="269"/>
      <c r="H3" s="269"/>
      <c r="I3" s="269"/>
      <c r="J3" s="270"/>
    </row>
    <row r="5" spans="3:13" ht="14.45" customHeight="1" thickBot="1" x14ac:dyDescent="0.3">
      <c r="C5" s="63"/>
      <c r="D5" s="63"/>
      <c r="E5" s="63"/>
      <c r="F5" s="63"/>
      <c r="G5" s="63"/>
      <c r="H5" s="63"/>
      <c r="I5" s="63"/>
      <c r="J5" s="63"/>
    </row>
    <row r="6" spans="3:13" ht="31.5" customHeight="1" thickBot="1" x14ac:dyDescent="0.3">
      <c r="C6" s="271" t="s">
        <v>236</v>
      </c>
      <c r="D6" s="272"/>
      <c r="E6" s="272"/>
      <c r="F6" s="272"/>
      <c r="G6" s="272"/>
      <c r="H6" s="272"/>
      <c r="I6" s="272"/>
      <c r="J6" s="273"/>
    </row>
    <row r="7" spans="3:13" ht="39.6" customHeight="1" x14ac:dyDescent="0.25">
      <c r="C7" s="280" t="s">
        <v>253</v>
      </c>
      <c r="D7" s="281"/>
      <c r="E7" s="281"/>
      <c r="F7" s="281"/>
      <c r="G7" s="281"/>
      <c r="H7" s="281"/>
      <c r="I7" s="281"/>
      <c r="J7" s="282"/>
    </row>
    <row r="8" spans="3:13" ht="18" x14ac:dyDescent="0.25">
      <c r="C8" s="64" t="s">
        <v>45</v>
      </c>
      <c r="D8" s="65" t="s">
        <v>7</v>
      </c>
      <c r="E8" s="66" t="s">
        <v>3</v>
      </c>
      <c r="F8" s="66" t="s">
        <v>210</v>
      </c>
      <c r="G8" s="66" t="s">
        <v>211</v>
      </c>
      <c r="H8" s="66" t="s">
        <v>212</v>
      </c>
      <c r="I8" s="66" t="s">
        <v>213</v>
      </c>
      <c r="J8" s="67" t="s">
        <v>214</v>
      </c>
      <c r="M8" s="91" t="s">
        <v>298</v>
      </c>
    </row>
    <row r="9" spans="3:13" ht="64.5" x14ac:dyDescent="0.25">
      <c r="C9" s="68" t="s">
        <v>223</v>
      </c>
      <c r="D9" s="69" t="s">
        <v>287</v>
      </c>
      <c r="E9" s="70" t="s">
        <v>5</v>
      </c>
      <c r="F9" s="89">
        <f>IF(((F17*F18)+(F11*F12)+(F13*F14)+(F15*F16))*F10=0,0,((F11*F12)+(F13*F14)+(F15*F16))/((F17*F18)+(F11*F12)+(F13*F14)+(F15*F16))*F10)</f>
        <v>0</v>
      </c>
      <c r="G9" s="89">
        <f t="shared" ref="G9:I9" si="0">IF(((G17*G18)+(G11*G12)+(G13*G14)+(G15*G16))*G10=0,0,((G11*G12)+(G13*G14)+(G15*G16))/((G17*G18)+(G11*G12)+(G13*G14)+(G15*G16))*G10)</f>
        <v>0</v>
      </c>
      <c r="H9" s="89">
        <f t="shared" si="0"/>
        <v>0</v>
      </c>
      <c r="I9" s="89">
        <f t="shared" si="0"/>
        <v>0</v>
      </c>
      <c r="J9" s="83">
        <f>SUM(F9:I9)</f>
        <v>0</v>
      </c>
    </row>
    <row r="10" spans="3:13" ht="28.5" x14ac:dyDescent="0.25">
      <c r="C10" s="71" t="s">
        <v>228</v>
      </c>
      <c r="D10" s="72" t="s">
        <v>238</v>
      </c>
      <c r="E10" s="72" t="s">
        <v>5</v>
      </c>
      <c r="F10" s="82"/>
      <c r="G10" s="82"/>
      <c r="H10" s="82"/>
      <c r="I10" s="82"/>
      <c r="J10" s="83">
        <f>SUM(F10:I10)</f>
        <v>0</v>
      </c>
    </row>
    <row r="11" spans="3:13" ht="28.5" x14ac:dyDescent="0.25">
      <c r="C11" s="73" t="s">
        <v>215</v>
      </c>
      <c r="D11" s="72" t="s">
        <v>229</v>
      </c>
      <c r="E11" s="72" t="s">
        <v>149</v>
      </c>
      <c r="F11" s="77"/>
      <c r="G11" s="77"/>
      <c r="H11" s="77"/>
      <c r="I11" s="77"/>
      <c r="J11" s="83">
        <f>SUM(F11:I11)</f>
        <v>0</v>
      </c>
    </row>
    <row r="12" spans="3:13" ht="42.75" x14ac:dyDescent="0.25">
      <c r="C12" s="73" t="s">
        <v>216</v>
      </c>
      <c r="D12" s="72" t="s">
        <v>230</v>
      </c>
      <c r="E12" s="72" t="s">
        <v>150</v>
      </c>
      <c r="F12" s="77"/>
      <c r="G12" s="77"/>
      <c r="H12" s="77"/>
      <c r="I12" s="77"/>
      <c r="J12" s="84"/>
    </row>
    <row r="13" spans="3:13" ht="28.5" x14ac:dyDescent="0.25">
      <c r="C13" s="73" t="s">
        <v>217</v>
      </c>
      <c r="D13" s="72" t="s">
        <v>231</v>
      </c>
      <c r="E13" s="72" t="s">
        <v>149</v>
      </c>
      <c r="F13" s="77"/>
      <c r="G13" s="77"/>
      <c r="H13" s="77"/>
      <c r="I13" s="77"/>
      <c r="J13" s="83">
        <f>SUM(F13:I13)</f>
        <v>0</v>
      </c>
    </row>
    <row r="14" spans="3:13" ht="42.75" x14ac:dyDescent="0.25">
      <c r="C14" s="73" t="s">
        <v>218</v>
      </c>
      <c r="D14" s="72" t="s">
        <v>232</v>
      </c>
      <c r="E14" s="72" t="s">
        <v>150</v>
      </c>
      <c r="F14" s="77"/>
      <c r="G14" s="77"/>
      <c r="H14" s="77"/>
      <c r="I14" s="77"/>
      <c r="J14" s="84"/>
    </row>
    <row r="15" spans="3:13" ht="42.75" x14ac:dyDescent="0.25">
      <c r="C15" s="73" t="s">
        <v>219</v>
      </c>
      <c r="D15" s="72" t="s">
        <v>233</v>
      </c>
      <c r="E15" s="72" t="s">
        <v>149</v>
      </c>
      <c r="F15" s="77"/>
      <c r="G15" s="77"/>
      <c r="H15" s="77"/>
      <c r="I15" s="77"/>
      <c r="J15" s="83">
        <f t="shared" ref="J15" si="1">SUM(F15:I15)</f>
        <v>0</v>
      </c>
    </row>
    <row r="16" spans="3:13" ht="42.75" x14ac:dyDescent="0.25">
      <c r="C16" s="73" t="s">
        <v>220</v>
      </c>
      <c r="D16" s="72" t="s">
        <v>234</v>
      </c>
      <c r="E16" s="72" t="s">
        <v>150</v>
      </c>
      <c r="F16" s="77"/>
      <c r="G16" s="77"/>
      <c r="H16" s="77"/>
      <c r="I16" s="77"/>
      <c r="J16" s="84"/>
    </row>
    <row r="17" spans="3:13" ht="28.5" x14ac:dyDescent="0.25">
      <c r="C17" s="73" t="s">
        <v>221</v>
      </c>
      <c r="D17" s="72" t="s">
        <v>151</v>
      </c>
      <c r="E17" s="72" t="s">
        <v>149</v>
      </c>
      <c r="F17" s="77"/>
      <c r="G17" s="77"/>
      <c r="H17" s="77"/>
      <c r="I17" s="77"/>
      <c r="J17" s="83">
        <f>SUM(F17:I17)</f>
        <v>0</v>
      </c>
    </row>
    <row r="18" spans="3:13" ht="29.25" thickBot="1" x14ac:dyDescent="0.3">
      <c r="C18" s="74" t="s">
        <v>222</v>
      </c>
      <c r="D18" s="75" t="s">
        <v>154</v>
      </c>
      <c r="E18" s="75" t="s">
        <v>150</v>
      </c>
      <c r="F18" s="78"/>
      <c r="G18" s="78"/>
      <c r="H18" s="78"/>
      <c r="I18" s="78"/>
      <c r="J18" s="85"/>
    </row>
    <row r="19" spans="3:13" ht="15" thickBot="1" x14ac:dyDescent="0.3"/>
    <row r="20" spans="3:13" ht="41.45" customHeight="1" x14ac:dyDescent="0.25">
      <c r="C20" s="280" t="s">
        <v>279</v>
      </c>
      <c r="D20" s="281"/>
      <c r="E20" s="281"/>
      <c r="F20" s="281"/>
      <c r="G20" s="281"/>
      <c r="H20" s="281"/>
      <c r="I20" s="281"/>
      <c r="J20" s="282"/>
    </row>
    <row r="21" spans="3:13" ht="18" x14ac:dyDescent="0.25">
      <c r="C21" s="64" t="s">
        <v>45</v>
      </c>
      <c r="D21" s="65" t="s">
        <v>7</v>
      </c>
      <c r="E21" s="66" t="s">
        <v>3</v>
      </c>
      <c r="F21" s="66" t="s">
        <v>210</v>
      </c>
      <c r="G21" s="66" t="s">
        <v>211</v>
      </c>
      <c r="H21" s="66" t="s">
        <v>212</v>
      </c>
      <c r="I21" s="66" t="s">
        <v>213</v>
      </c>
      <c r="J21" s="67" t="s">
        <v>214</v>
      </c>
      <c r="M21" s="91" t="s">
        <v>299</v>
      </c>
    </row>
    <row r="22" spans="3:13" ht="66" x14ac:dyDescent="0.25">
      <c r="C22" s="68" t="s">
        <v>223</v>
      </c>
      <c r="D22" s="69" t="s">
        <v>288</v>
      </c>
      <c r="E22" s="70" t="s">
        <v>5</v>
      </c>
      <c r="F22" s="81">
        <f>IF(((F30*F31)+(F24*F25)+(F26*F27)+(F28*F29))*F23=0,0,((F24*F25)+(F26*F27)+(F28*F29))/((F30*F31)+(F24*F25)+(F26*F27)+(F28*F29))*F23)</f>
        <v>0</v>
      </c>
      <c r="G22" s="81">
        <f t="shared" ref="G22:I22" si="2">IF(((G30*G31)+(G24*G25)+(G26*G27)+(G28*G29))*G23=0,0,((G24*G25)+(G26*G27)+(G28*G29))/((G30*G31)+(G24*G25)+(G26*G27)+(G28*G29))*G23)</f>
        <v>0</v>
      </c>
      <c r="H22" s="81">
        <f t="shared" si="2"/>
        <v>0</v>
      </c>
      <c r="I22" s="81">
        <f t="shared" si="2"/>
        <v>0</v>
      </c>
      <c r="J22" s="83">
        <f>SUM(F22:I22)</f>
        <v>0</v>
      </c>
    </row>
    <row r="23" spans="3:13" ht="28.5" x14ac:dyDescent="0.25">
      <c r="C23" s="71" t="s">
        <v>228</v>
      </c>
      <c r="D23" s="72" t="s">
        <v>239</v>
      </c>
      <c r="E23" s="72" t="s">
        <v>5</v>
      </c>
      <c r="F23" s="82"/>
      <c r="G23" s="82"/>
      <c r="H23" s="82"/>
      <c r="I23" s="82"/>
      <c r="J23" s="83">
        <f>SUM(F23:I23)</f>
        <v>0</v>
      </c>
    </row>
    <row r="24" spans="3:13" ht="42.75" x14ac:dyDescent="0.25">
      <c r="C24" s="73" t="s">
        <v>280</v>
      </c>
      <c r="D24" s="72" t="s">
        <v>229</v>
      </c>
      <c r="E24" s="72" t="s">
        <v>149</v>
      </c>
      <c r="F24" s="77"/>
      <c r="G24" s="77"/>
      <c r="H24" s="77"/>
      <c r="I24" s="77"/>
      <c r="J24" s="83">
        <f t="shared" ref="J24:J30" si="3">SUM(F24:I24)</f>
        <v>0</v>
      </c>
    </row>
    <row r="25" spans="3:13" ht="45.6" customHeight="1" x14ac:dyDescent="0.25">
      <c r="C25" s="73" t="s">
        <v>281</v>
      </c>
      <c r="D25" s="72" t="s">
        <v>276</v>
      </c>
      <c r="E25" s="72" t="s">
        <v>150</v>
      </c>
      <c r="F25" s="77"/>
      <c r="G25" s="77"/>
      <c r="H25" s="77"/>
      <c r="I25" s="77"/>
      <c r="J25" s="84"/>
    </row>
    <row r="26" spans="3:13" ht="45.6" customHeight="1" x14ac:dyDescent="0.25">
      <c r="C26" s="73" t="s">
        <v>289</v>
      </c>
      <c r="D26" s="72" t="s">
        <v>231</v>
      </c>
      <c r="E26" s="72" t="s">
        <v>149</v>
      </c>
      <c r="F26" s="77"/>
      <c r="G26" s="77"/>
      <c r="H26" s="77"/>
      <c r="I26" s="77"/>
      <c r="J26" s="83">
        <f t="shared" ref="J26" si="4">SUM(F26:I26)</f>
        <v>0</v>
      </c>
    </row>
    <row r="27" spans="3:13" ht="42.75" x14ac:dyDescent="0.25">
      <c r="C27" s="73" t="s">
        <v>282</v>
      </c>
      <c r="D27" s="72" t="s">
        <v>277</v>
      </c>
      <c r="E27" s="72" t="s">
        <v>150</v>
      </c>
      <c r="F27" s="77"/>
      <c r="G27" s="77"/>
      <c r="H27" s="77"/>
      <c r="I27" s="77"/>
      <c r="J27" s="84"/>
    </row>
    <row r="28" spans="3:13" ht="42.75" x14ac:dyDescent="0.25">
      <c r="C28" s="73" t="s">
        <v>290</v>
      </c>
      <c r="D28" s="72" t="s">
        <v>233</v>
      </c>
      <c r="E28" s="72" t="s">
        <v>149</v>
      </c>
      <c r="F28" s="77"/>
      <c r="G28" s="77"/>
      <c r="H28" s="77"/>
      <c r="I28" s="77"/>
      <c r="J28" s="83">
        <f t="shared" si="3"/>
        <v>0</v>
      </c>
    </row>
    <row r="29" spans="3:13" ht="42.75" x14ac:dyDescent="0.25">
      <c r="C29" s="73" t="s">
        <v>283</v>
      </c>
      <c r="D29" s="72" t="s">
        <v>278</v>
      </c>
      <c r="E29" s="72" t="s">
        <v>150</v>
      </c>
      <c r="F29" s="77"/>
      <c r="G29" s="77"/>
      <c r="H29" s="77"/>
      <c r="I29" s="77"/>
      <c r="J29" s="84"/>
    </row>
    <row r="30" spans="3:13" ht="28.5" x14ac:dyDescent="0.25">
      <c r="C30" s="73" t="s">
        <v>224</v>
      </c>
      <c r="D30" s="72" t="s">
        <v>151</v>
      </c>
      <c r="E30" s="72" t="s">
        <v>149</v>
      </c>
      <c r="F30" s="77"/>
      <c r="G30" s="77"/>
      <c r="H30" s="77"/>
      <c r="I30" s="77"/>
      <c r="J30" s="83">
        <f t="shared" si="3"/>
        <v>0</v>
      </c>
    </row>
    <row r="31" spans="3:13" ht="43.5" thickBot="1" x14ac:dyDescent="0.3">
      <c r="C31" s="74" t="s">
        <v>225</v>
      </c>
      <c r="D31" s="75" t="s">
        <v>152</v>
      </c>
      <c r="E31" s="75" t="s">
        <v>150</v>
      </c>
      <c r="F31" s="78"/>
      <c r="G31" s="78"/>
      <c r="H31" s="78"/>
      <c r="I31" s="78"/>
      <c r="J31" s="85"/>
    </row>
    <row r="32" spans="3:13" ht="15" thickBot="1" x14ac:dyDescent="0.3"/>
    <row r="33" spans="3:35" ht="44.1" customHeight="1" thickBot="1" x14ac:dyDescent="0.3">
      <c r="C33" s="151" t="s">
        <v>240</v>
      </c>
      <c r="D33" s="152" t="s">
        <v>337</v>
      </c>
      <c r="E33" s="153" t="s">
        <v>5</v>
      </c>
      <c r="F33" s="154">
        <f>F10+F23</f>
        <v>0</v>
      </c>
      <c r="G33" s="154">
        <f>G10+G23</f>
        <v>0</v>
      </c>
      <c r="H33" s="154">
        <f>H10+H23</f>
        <v>0</v>
      </c>
      <c r="I33" s="154">
        <f>I10+I23</f>
        <v>0</v>
      </c>
      <c r="J33" s="155">
        <f t="shared" ref="J33" si="5">SUM(F33:I33)</f>
        <v>0</v>
      </c>
    </row>
    <row r="34" spans="3:35" ht="47.1" customHeight="1" thickBot="1" x14ac:dyDescent="0.3">
      <c r="C34" s="74" t="s">
        <v>240</v>
      </c>
      <c r="D34" s="75" t="s">
        <v>337</v>
      </c>
      <c r="E34" s="76" t="s">
        <v>5</v>
      </c>
      <c r="F34" s="147">
        <f>F9+F22</f>
        <v>0</v>
      </c>
      <c r="G34" s="147">
        <f>G9+G22</f>
        <v>0</v>
      </c>
      <c r="H34" s="147">
        <f>H9+H22</f>
        <v>0</v>
      </c>
      <c r="I34" s="147">
        <f>I9+I22</f>
        <v>0</v>
      </c>
      <c r="J34" s="148">
        <f t="shared" ref="J34" si="6">SUM(F34:I34)</f>
        <v>0</v>
      </c>
    </row>
    <row r="35" spans="3:35" ht="15" thickBot="1" x14ac:dyDescent="0.3"/>
    <row r="36" spans="3:35" ht="33.6" customHeight="1" x14ac:dyDescent="0.25">
      <c r="C36" s="274" t="s">
        <v>237</v>
      </c>
      <c r="D36" s="275"/>
      <c r="E36" s="275"/>
      <c r="F36" s="275"/>
      <c r="G36" s="275"/>
      <c r="H36" s="275"/>
      <c r="I36" s="275"/>
      <c r="J36" s="276"/>
    </row>
    <row r="37" spans="3:35" ht="18" x14ac:dyDescent="0.25">
      <c r="C37" s="64" t="s">
        <v>45</v>
      </c>
      <c r="D37" s="65" t="s">
        <v>7</v>
      </c>
      <c r="E37" s="66" t="s">
        <v>3</v>
      </c>
      <c r="F37" s="66" t="s">
        <v>210</v>
      </c>
      <c r="G37" s="66" t="s">
        <v>211</v>
      </c>
      <c r="H37" s="66" t="s">
        <v>212</v>
      </c>
      <c r="I37" s="66" t="s">
        <v>213</v>
      </c>
      <c r="J37" s="67" t="s">
        <v>214</v>
      </c>
    </row>
    <row r="38" spans="3:35" ht="45" x14ac:dyDescent="0.25">
      <c r="C38" s="68" t="s">
        <v>226</v>
      </c>
      <c r="D38" s="69" t="s">
        <v>235</v>
      </c>
      <c r="E38" s="70" t="s">
        <v>5</v>
      </c>
      <c r="F38" s="81">
        <f>IF(F39=0,0,F40*(1-((F39-F41)/F39)))</f>
        <v>0</v>
      </c>
      <c r="G38" s="81">
        <f t="shared" ref="G38:I38" si="7">IF(G39=0,0,G40*(1-((G39-G41)/G39)))</f>
        <v>0</v>
      </c>
      <c r="H38" s="81">
        <f t="shared" si="7"/>
        <v>0</v>
      </c>
      <c r="I38" s="81">
        <f t="shared" si="7"/>
        <v>0</v>
      </c>
      <c r="J38" s="83">
        <f>SUM(F38:I38)</f>
        <v>0</v>
      </c>
    </row>
    <row r="39" spans="3:35" ht="28.5" x14ac:dyDescent="0.25">
      <c r="C39" s="71" t="s">
        <v>228</v>
      </c>
      <c r="D39" s="72" t="s">
        <v>343</v>
      </c>
      <c r="E39" s="70" t="s">
        <v>5</v>
      </c>
      <c r="F39" s="86">
        <f t="shared" ref="F39:I40" si="8">F33</f>
        <v>0</v>
      </c>
      <c r="G39" s="86">
        <f t="shared" si="8"/>
        <v>0</v>
      </c>
      <c r="H39" s="86">
        <f t="shared" si="8"/>
        <v>0</v>
      </c>
      <c r="I39" s="86">
        <f t="shared" si="8"/>
        <v>0</v>
      </c>
      <c r="J39" s="83">
        <f>SUM(F39:I39)</f>
        <v>0</v>
      </c>
    </row>
    <row r="40" spans="3:35" ht="42.75" x14ac:dyDescent="0.25">
      <c r="C40" s="73" t="s">
        <v>240</v>
      </c>
      <c r="D40" s="72" t="s">
        <v>337</v>
      </c>
      <c r="E40" s="70" t="s">
        <v>5</v>
      </c>
      <c r="F40" s="86">
        <f t="shared" si="8"/>
        <v>0</v>
      </c>
      <c r="G40" s="86">
        <f t="shared" si="8"/>
        <v>0</v>
      </c>
      <c r="H40" s="86">
        <f t="shared" si="8"/>
        <v>0</v>
      </c>
      <c r="I40" s="86">
        <f t="shared" si="8"/>
        <v>0</v>
      </c>
      <c r="J40" s="83">
        <f t="shared" ref="J40" si="9">SUM(F40:I40)</f>
        <v>0</v>
      </c>
    </row>
    <row r="41" spans="3:35" ht="29.25" thickBot="1" x14ac:dyDescent="0.3">
      <c r="C41" s="74" t="s">
        <v>227</v>
      </c>
      <c r="D41" s="75" t="s">
        <v>209</v>
      </c>
      <c r="E41" s="76" t="s">
        <v>5</v>
      </c>
      <c r="F41" s="87"/>
      <c r="G41" s="87"/>
      <c r="H41" s="87"/>
      <c r="I41" s="87"/>
      <c r="J41" s="88">
        <f t="shared" ref="J41" si="10">SUM(F41:I41)</f>
        <v>0</v>
      </c>
    </row>
    <row r="43" spans="3:35" ht="18.75" thickBot="1" x14ac:dyDescent="0.3">
      <c r="M43" s="91" t="s">
        <v>344</v>
      </c>
    </row>
    <row r="44" spans="3:35" ht="39.6" customHeight="1" x14ac:dyDescent="0.25">
      <c r="C44" s="277" t="s">
        <v>405</v>
      </c>
      <c r="D44" s="278"/>
      <c r="E44" s="278"/>
      <c r="F44" s="278"/>
      <c r="G44" s="278"/>
      <c r="H44" s="278"/>
      <c r="I44" s="278"/>
      <c r="J44" s="279"/>
    </row>
    <row r="45" spans="3:35" ht="18" x14ac:dyDescent="0.25">
      <c r="C45" s="64" t="s">
        <v>45</v>
      </c>
      <c r="D45" s="65" t="s">
        <v>7</v>
      </c>
      <c r="E45" s="66" t="s">
        <v>3</v>
      </c>
      <c r="F45" s="66" t="s">
        <v>210</v>
      </c>
      <c r="G45" s="66" t="s">
        <v>211</v>
      </c>
      <c r="H45" s="66" t="s">
        <v>212</v>
      </c>
      <c r="I45" s="66" t="s">
        <v>213</v>
      </c>
      <c r="J45" s="67" t="s">
        <v>214</v>
      </c>
    </row>
    <row r="46" spans="3:35" ht="45" x14ac:dyDescent="0.25">
      <c r="C46" s="68" t="s">
        <v>359</v>
      </c>
      <c r="D46" s="69" t="s">
        <v>350</v>
      </c>
      <c r="E46" s="70" t="s">
        <v>5</v>
      </c>
      <c r="F46" s="81">
        <f>IF(F48=0,0,F47*(1-(F48-F53)/F48))</f>
        <v>0</v>
      </c>
      <c r="G46" s="81">
        <f>IF(G48=0,0,G47*(1-(G48-G53)/G48))</f>
        <v>0</v>
      </c>
      <c r="H46" s="81">
        <f>IF(H48=0,0,H47*(1-(H48-H53)/H48))</f>
        <v>0</v>
      </c>
      <c r="I46" s="81">
        <f>IF(I48=0,0,I47*(1-(I48-I53)/I48))</f>
        <v>0</v>
      </c>
      <c r="J46" s="83">
        <f>SUM(F46:I46)</f>
        <v>0</v>
      </c>
    </row>
    <row r="47" spans="3:35" ht="45" x14ac:dyDescent="0.25">
      <c r="C47" s="68" t="s">
        <v>358</v>
      </c>
      <c r="D47" s="69" t="s">
        <v>348</v>
      </c>
      <c r="E47" s="70" t="s">
        <v>5</v>
      </c>
      <c r="F47" s="81">
        <f>IF(F48*(F49+F50)*(F51+F52)=0,0,((F51*F52)/(F49+F50+(F51*F52)))*F48)</f>
        <v>0</v>
      </c>
      <c r="G47" s="81">
        <f>IF(G48*(G49+G50)*(G51+G52)=0,0,((G51*G52)/(G49+G50+(G51*G52)))*G48)</f>
        <v>0</v>
      </c>
      <c r="H47" s="81">
        <f>IF(H48*(H49+H50)*(H51+H52)=0,0,((H51*H52)/(H49+H50+(H51*H52)))*H48)</f>
        <v>0</v>
      </c>
      <c r="I47" s="81">
        <f>IF(I48*(I49+I50)*(I51+I52)=0,0,((I51*I52)/(I49+I50+(I51*I52)))*I48)</f>
        <v>0</v>
      </c>
      <c r="J47" s="83">
        <f>SUM(F47:I47)</f>
        <v>0</v>
      </c>
    </row>
    <row r="48" spans="3:35" ht="42.75" x14ac:dyDescent="0.25">
      <c r="C48" s="71" t="s">
        <v>357</v>
      </c>
      <c r="D48" s="72" t="s">
        <v>347</v>
      </c>
      <c r="E48" s="72" t="s">
        <v>5</v>
      </c>
      <c r="F48" s="82"/>
      <c r="G48" s="77"/>
      <c r="H48" s="82"/>
      <c r="I48" s="82"/>
      <c r="J48" s="83">
        <f>SUM(F48:I48)</f>
        <v>0</v>
      </c>
      <c r="AH48" s="18"/>
      <c r="AI48" s="18"/>
    </row>
    <row r="49" spans="3:35" ht="42.75" x14ac:dyDescent="0.25">
      <c r="C49" s="73" t="s">
        <v>356</v>
      </c>
      <c r="D49" s="72" t="s">
        <v>342</v>
      </c>
      <c r="E49" s="72" t="s">
        <v>208</v>
      </c>
      <c r="F49" s="77"/>
      <c r="G49" s="77"/>
      <c r="H49" s="77"/>
      <c r="I49" s="77"/>
      <c r="J49" s="83">
        <f t="shared" ref="J49:J50" si="11">SUM(F49:I49)</f>
        <v>0</v>
      </c>
    </row>
    <row r="50" spans="3:35" s="18" customFormat="1" ht="57" x14ac:dyDescent="0.25">
      <c r="C50" s="73" t="s">
        <v>355</v>
      </c>
      <c r="D50" s="72" t="s">
        <v>153</v>
      </c>
      <c r="E50" s="72" t="s">
        <v>208</v>
      </c>
      <c r="F50" s="79"/>
      <c r="G50" s="79"/>
      <c r="H50" s="79"/>
      <c r="I50" s="79"/>
      <c r="J50" s="83">
        <f t="shared" si="11"/>
        <v>0</v>
      </c>
      <c r="L50" s="2"/>
      <c r="M50" s="2"/>
      <c r="N50" s="2"/>
      <c r="O50" s="2"/>
      <c r="P50" s="2"/>
      <c r="Q50" s="2"/>
      <c r="R50" s="2"/>
      <c r="S50" s="2"/>
      <c r="T50" s="2"/>
      <c r="U50" s="2"/>
      <c r="V50" s="2"/>
      <c r="W50" s="2"/>
      <c r="X50" s="2"/>
      <c r="Y50" s="2"/>
      <c r="Z50" s="2"/>
      <c r="AA50" s="2"/>
      <c r="AB50" s="2"/>
      <c r="AC50" s="2"/>
      <c r="AD50" s="2"/>
      <c r="AE50" s="2"/>
      <c r="AF50" s="2"/>
      <c r="AG50" s="2"/>
      <c r="AH50" s="2"/>
      <c r="AI50" s="2"/>
    </row>
    <row r="51" spans="3:35" ht="42.75" x14ac:dyDescent="0.25">
      <c r="C51" s="73" t="s">
        <v>354</v>
      </c>
      <c r="D51" s="72" t="s">
        <v>340</v>
      </c>
      <c r="E51" s="72" t="s">
        <v>149</v>
      </c>
      <c r="F51" s="77"/>
      <c r="G51" s="77"/>
      <c r="H51" s="77"/>
      <c r="I51" s="77"/>
      <c r="J51" s="83">
        <f>SUM(F51:I51)</f>
        <v>0</v>
      </c>
      <c r="M51" s="18"/>
      <c r="N51" s="18"/>
      <c r="O51" s="18"/>
      <c r="P51" s="18"/>
      <c r="Q51" s="18"/>
      <c r="R51" s="18"/>
      <c r="S51" s="18"/>
      <c r="T51" s="18"/>
      <c r="U51" s="18"/>
      <c r="V51" s="18"/>
      <c r="W51" s="18"/>
      <c r="X51" s="18"/>
      <c r="Y51" s="18"/>
      <c r="Z51" s="18"/>
      <c r="AA51" s="18"/>
      <c r="AB51" s="18"/>
      <c r="AC51" s="18"/>
      <c r="AD51" s="18"/>
      <c r="AE51" s="18"/>
      <c r="AF51" s="18"/>
    </row>
    <row r="52" spans="3:35" ht="42.75" x14ac:dyDescent="0.25">
      <c r="C52" s="73" t="s">
        <v>353</v>
      </c>
      <c r="D52" s="72" t="s">
        <v>341</v>
      </c>
      <c r="E52" s="72" t="s">
        <v>150</v>
      </c>
      <c r="F52" s="77"/>
      <c r="G52" s="77"/>
      <c r="H52" s="77"/>
      <c r="I52" s="77"/>
      <c r="J52" s="84"/>
      <c r="AG52" s="18"/>
    </row>
    <row r="53" spans="3:35" ht="30.6" customHeight="1" thickBot="1" x14ac:dyDescent="0.3">
      <c r="C53" s="74" t="s">
        <v>352</v>
      </c>
      <c r="D53" s="75" t="s">
        <v>349</v>
      </c>
      <c r="E53" s="76" t="s">
        <v>5</v>
      </c>
      <c r="F53" s="87"/>
      <c r="G53" s="87"/>
      <c r="H53" s="87"/>
      <c r="I53" s="87"/>
      <c r="J53" s="88">
        <f t="shared" ref="J53" si="12">SUM(F53:I53)</f>
        <v>0</v>
      </c>
      <c r="L53" s="18"/>
    </row>
    <row r="54" spans="3:35" ht="26.1" customHeight="1" x14ac:dyDescent="0.25">
      <c r="C54" s="27"/>
      <c r="F54" s="149"/>
      <c r="G54" s="149"/>
      <c r="H54" s="149"/>
      <c r="I54" s="149"/>
      <c r="J54" s="150"/>
      <c r="K54" s="26"/>
    </row>
    <row r="55" spans="3:35" ht="14.1" customHeight="1" x14ac:dyDescent="0.25">
      <c r="C55" s="80" t="s">
        <v>46</v>
      </c>
      <c r="D55" s="267" t="s">
        <v>51</v>
      </c>
      <c r="E55" s="267"/>
      <c r="F55" s="283" t="s">
        <v>48</v>
      </c>
      <c r="G55" s="283"/>
      <c r="H55" s="283"/>
      <c r="I55" s="284" t="s">
        <v>47</v>
      </c>
      <c r="J55" s="285"/>
    </row>
    <row r="56" spans="3:35" ht="33.950000000000003" customHeight="1" x14ac:dyDescent="0.25">
      <c r="C56" s="265" t="s">
        <v>361</v>
      </c>
      <c r="D56" s="246"/>
      <c r="E56" s="246"/>
      <c r="F56" s="246"/>
      <c r="G56" s="246"/>
      <c r="H56" s="246"/>
      <c r="I56" s="246"/>
      <c r="J56" s="266"/>
    </row>
    <row r="57" spans="3:35" ht="33.950000000000003" customHeight="1" x14ac:dyDescent="0.25">
      <c r="C57" s="263" t="s">
        <v>338</v>
      </c>
      <c r="D57" s="252"/>
      <c r="E57" s="252"/>
      <c r="F57" s="252"/>
      <c r="G57" s="252"/>
      <c r="H57" s="252"/>
      <c r="I57" s="252"/>
      <c r="J57" s="264"/>
    </row>
    <row r="58" spans="3:35" ht="33.950000000000003" customHeight="1" x14ac:dyDescent="0.25">
      <c r="C58" s="263" t="s">
        <v>291</v>
      </c>
      <c r="D58" s="252"/>
      <c r="E58" s="252"/>
      <c r="F58" s="252"/>
      <c r="G58" s="252"/>
      <c r="H58" s="252"/>
      <c r="I58" s="252"/>
      <c r="J58" s="264"/>
    </row>
    <row r="59" spans="3:35" ht="33.950000000000003" customHeight="1" x14ac:dyDescent="0.25">
      <c r="C59" s="263" t="s">
        <v>339</v>
      </c>
      <c r="D59" s="252"/>
      <c r="E59" s="252"/>
      <c r="F59" s="252"/>
      <c r="G59" s="252"/>
      <c r="H59" s="252"/>
      <c r="I59" s="252"/>
      <c r="J59" s="264"/>
    </row>
    <row r="60" spans="3:35" ht="33.950000000000003" customHeight="1" x14ac:dyDescent="0.25">
      <c r="C60" s="263" t="s">
        <v>292</v>
      </c>
      <c r="D60" s="252"/>
      <c r="E60" s="252"/>
      <c r="F60" s="252"/>
      <c r="G60" s="252"/>
      <c r="H60" s="252"/>
      <c r="I60" s="252"/>
      <c r="J60" s="264"/>
    </row>
    <row r="61" spans="3:35" ht="33.950000000000003" customHeight="1" x14ac:dyDescent="0.25">
      <c r="C61" s="265" t="s">
        <v>362</v>
      </c>
      <c r="D61" s="246"/>
      <c r="E61" s="246"/>
      <c r="F61" s="246"/>
      <c r="G61" s="246"/>
      <c r="H61" s="246"/>
      <c r="I61" s="246"/>
      <c r="J61" s="266"/>
    </row>
    <row r="62" spans="3:35" ht="33.950000000000003" customHeight="1" x14ac:dyDescent="0.25">
      <c r="C62" s="263" t="s">
        <v>363</v>
      </c>
      <c r="D62" s="252"/>
      <c r="E62" s="252"/>
      <c r="F62" s="252"/>
      <c r="G62" s="252"/>
      <c r="H62" s="252"/>
      <c r="I62" s="252"/>
      <c r="J62" s="264"/>
    </row>
    <row r="63" spans="3:35" ht="15" x14ac:dyDescent="0.25">
      <c r="C63" s="94"/>
      <c r="D63" s="94"/>
      <c r="E63" s="94"/>
      <c r="F63" s="94"/>
      <c r="G63" s="92"/>
      <c r="H63" s="92"/>
      <c r="I63" s="92"/>
      <c r="J63" s="92"/>
    </row>
    <row r="64" spans="3:35" ht="78.95" customHeight="1" x14ac:dyDescent="0.25">
      <c r="C64" s="261" t="s">
        <v>336</v>
      </c>
      <c r="D64" s="262"/>
      <c r="E64" s="262"/>
      <c r="F64" s="262"/>
      <c r="G64" s="262"/>
      <c r="H64" s="262"/>
      <c r="I64" s="262"/>
      <c r="J64" s="262"/>
    </row>
    <row r="65" spans="3:10" ht="15" x14ac:dyDescent="0.25">
      <c r="C65" s="93" t="s">
        <v>301</v>
      </c>
      <c r="D65" s="95"/>
      <c r="E65" s="95"/>
      <c r="F65" s="92"/>
      <c r="G65" s="92"/>
      <c r="H65" s="92"/>
      <c r="I65" s="92"/>
      <c r="J65" s="96" t="s">
        <v>302</v>
      </c>
    </row>
    <row r="66" spans="3:10" ht="15" x14ac:dyDescent="0.25">
      <c r="C66" s="93"/>
      <c r="D66" s="95"/>
      <c r="E66" s="95"/>
      <c r="F66" s="92"/>
      <c r="G66" s="92"/>
      <c r="H66" s="92"/>
      <c r="I66" s="92"/>
      <c r="J66" s="96"/>
    </row>
    <row r="67" spans="3:10" ht="15" x14ac:dyDescent="0.25">
      <c r="C67" s="93"/>
      <c r="D67" s="95"/>
      <c r="E67" s="95"/>
      <c r="F67" s="92"/>
      <c r="G67" s="92"/>
      <c r="H67" s="92"/>
      <c r="I67" s="92"/>
      <c r="J67" s="96"/>
    </row>
    <row r="68" spans="3:10" ht="15" x14ac:dyDescent="0.25">
      <c r="C68" s="93"/>
      <c r="D68" s="95"/>
      <c r="E68" s="95"/>
      <c r="F68" s="92"/>
      <c r="G68" s="92"/>
      <c r="H68" s="92"/>
      <c r="I68" s="92"/>
      <c r="J68" s="96"/>
    </row>
    <row r="69" spans="3:10" ht="15" x14ac:dyDescent="0.25">
      <c r="C69" s="93" t="s">
        <v>303</v>
      </c>
      <c r="D69" s="95"/>
      <c r="E69" s="95"/>
      <c r="F69" s="92"/>
      <c r="G69" s="92"/>
      <c r="H69" s="92"/>
      <c r="I69" s="92"/>
      <c r="J69" s="96" t="s">
        <v>304</v>
      </c>
    </row>
    <row r="70" spans="3:10" ht="15" x14ac:dyDescent="0.25">
      <c r="C70" s="97"/>
      <c r="D70" s="94"/>
      <c r="E70" s="94"/>
      <c r="F70" s="98"/>
      <c r="G70" s="92"/>
      <c r="H70" s="92"/>
      <c r="I70" s="92"/>
      <c r="J70" s="92"/>
    </row>
  </sheetData>
  <sheetProtection algorithmName="SHA-512" hashValue="S0Eb8/i24yCU9AOiYC+b7QYIuzgZCd6T4FYA9Cn2y6AOjQK83kCf6w8nCG4fOvphRuQGRpXlzLRdncLLUOUHzw==" saltValue="X9Jo0Ju2/Kx5aXE0AcTnsw==" spinCount="100000" sheet="1" objects="1" scenarios="1"/>
  <mergeCells count="17">
    <mergeCell ref="D55:E55"/>
    <mergeCell ref="C3:J3"/>
    <mergeCell ref="C6:J6"/>
    <mergeCell ref="C36:J36"/>
    <mergeCell ref="C44:J44"/>
    <mergeCell ref="C20:J20"/>
    <mergeCell ref="C7:J7"/>
    <mergeCell ref="F55:H55"/>
    <mergeCell ref="I55:J55"/>
    <mergeCell ref="C64:J64"/>
    <mergeCell ref="C59:J59"/>
    <mergeCell ref="C60:J60"/>
    <mergeCell ref="C56:J56"/>
    <mergeCell ref="C57:J57"/>
    <mergeCell ref="C58:J58"/>
    <mergeCell ref="C61:J61"/>
    <mergeCell ref="C62:J62"/>
  </mergeCells>
  <phoneticPr fontId="33" type="noConversion"/>
  <conditionalFormatting sqref="F10:I18">
    <cfRule type="containsBlanks" dxfId="0" priority="2">
      <formula>LEN(TRIM(F10))=0</formula>
    </cfRule>
  </conditionalFormatting>
  <dataValidations count="1">
    <dataValidation type="decimal" allowBlank="1" showInputMessage="1" showErrorMessage="1" promptTitle="Input" prompt="Please enter a positive numeric value. Can include decimals." sqref="F10:I18 F41:I41 F23:I31 F48:I54" xr:uid="{E1D57220-FBF6-4949-98F4-FA5CA4A18B3C}">
      <formula1>0</formula1>
      <formula2>9.99999999999999E+27</formula2>
    </dataValidation>
  </dataValidations>
  <pageMargins left="0.7" right="0.7" top="0.75" bottom="0.75" header="0.3" footer="0.3"/>
  <pageSetup paperSize="9" scale="82" orientation="landscape" r:id="rId1"/>
  <rowBreaks count="3" manualBreakCount="3">
    <brk id="19" min="2" max="9" man="1"/>
    <brk id="32" min="2" max="9" man="1"/>
    <brk id="43" min="2" max="9" man="1"/>
  </rowBreaks>
  <colBreaks count="1" manualBreakCount="1">
    <brk id="10" max="62"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8F34A6-9C3D-4E0B-A5BF-C6212E82E16F}">
  <sheetPr codeName="Sheet5"/>
  <dimension ref="A2:D47"/>
  <sheetViews>
    <sheetView workbookViewId="0">
      <selection activeCell="B13" sqref="B13"/>
    </sheetView>
  </sheetViews>
  <sheetFormatPr defaultRowHeight="15" x14ac:dyDescent="0.25"/>
  <cols>
    <col min="2" max="2" width="51.42578125" bestFit="1" customWidth="1"/>
    <col min="3" max="3" width="26.42578125" customWidth="1"/>
    <col min="4" max="4" width="92" bestFit="1" customWidth="1"/>
  </cols>
  <sheetData>
    <row r="2" spans="1:4" ht="48.75" x14ac:dyDescent="0.25">
      <c r="A2" s="13" t="s">
        <v>471</v>
      </c>
      <c r="B2" s="13" t="s">
        <v>470</v>
      </c>
      <c r="C2" s="168" t="s">
        <v>469</v>
      </c>
      <c r="D2" s="13" t="s">
        <v>468</v>
      </c>
    </row>
    <row r="3" spans="1:4" x14ac:dyDescent="0.25">
      <c r="A3" s="6">
        <v>3</v>
      </c>
      <c r="B3" s="167" t="s">
        <v>467</v>
      </c>
      <c r="C3" s="161"/>
      <c r="D3" s="6"/>
    </row>
    <row r="4" spans="1:4" x14ac:dyDescent="0.25">
      <c r="A4" s="6">
        <v>6</v>
      </c>
      <c r="B4" s="167" t="s">
        <v>466</v>
      </c>
      <c r="C4" s="161"/>
      <c r="D4" s="6"/>
    </row>
    <row r="5" spans="1:4" x14ac:dyDescent="0.25">
      <c r="A5" s="6">
        <v>7</v>
      </c>
      <c r="B5" s="167" t="s">
        <v>465</v>
      </c>
      <c r="C5" s="161"/>
      <c r="D5" s="6"/>
    </row>
    <row r="6" spans="1:4" x14ac:dyDescent="0.25">
      <c r="A6" s="6">
        <v>19</v>
      </c>
      <c r="B6" s="167" t="s">
        <v>464</v>
      </c>
      <c r="C6" s="161"/>
      <c r="D6" s="6"/>
    </row>
    <row r="7" spans="1:4" x14ac:dyDescent="0.25">
      <c r="A7" s="6">
        <v>21</v>
      </c>
      <c r="B7" s="167" t="s">
        <v>463</v>
      </c>
      <c r="C7" s="161"/>
      <c r="D7" s="6"/>
    </row>
    <row r="8" spans="1:4" x14ac:dyDescent="0.25">
      <c r="A8" s="6">
        <v>1</v>
      </c>
      <c r="B8" s="161" t="s">
        <v>462</v>
      </c>
      <c r="C8" s="161">
        <v>7500</v>
      </c>
      <c r="D8" s="6" t="str">
        <f t="shared" ref="D8:D41" si="0">CONCATENATE(B8,", Threshold: ", C8, " toe")</f>
        <v>Aluminum, Threshold: 7500 toe</v>
      </c>
    </row>
    <row r="9" spans="1:4" x14ac:dyDescent="0.25">
      <c r="A9" s="6">
        <v>2</v>
      </c>
      <c r="B9" s="161" t="s">
        <v>461</v>
      </c>
      <c r="C9" s="161">
        <v>3000</v>
      </c>
      <c r="D9" s="6" t="str">
        <f t="shared" si="0"/>
        <v>Automobile Assembly Unit, Threshold: 3000 toe</v>
      </c>
    </row>
    <row r="10" spans="1:4" x14ac:dyDescent="0.25">
      <c r="A10" s="6"/>
      <c r="B10" s="161" t="s">
        <v>460</v>
      </c>
      <c r="C10" s="161">
        <v>30000</v>
      </c>
      <c r="D10" s="6" t="str">
        <f t="shared" si="0"/>
        <v>Cement : Integrated Cement Unit, Threshold: 30000 toe</v>
      </c>
    </row>
    <row r="11" spans="1:4" x14ac:dyDescent="0.25">
      <c r="A11" s="6"/>
      <c r="B11" s="161" t="s">
        <v>459</v>
      </c>
      <c r="C11" s="161">
        <v>10000</v>
      </c>
      <c r="D11" s="6" t="str">
        <f t="shared" si="0"/>
        <v>Cement : Cement grinding Unit, Threshold: 10000 toe</v>
      </c>
    </row>
    <row r="12" spans="1:4" x14ac:dyDescent="0.25">
      <c r="A12" s="6">
        <v>4</v>
      </c>
      <c r="B12" s="161" t="s">
        <v>458</v>
      </c>
      <c r="C12" s="161">
        <v>5000</v>
      </c>
      <c r="D12" s="6" t="str">
        <f t="shared" si="0"/>
        <v>Ceramic, Threshold: 5000 toe</v>
      </c>
    </row>
    <row r="13" spans="1:4" x14ac:dyDescent="0.25">
      <c r="A13" s="6">
        <v>5</v>
      </c>
      <c r="B13" s="161" t="s">
        <v>457</v>
      </c>
      <c r="C13" s="161">
        <v>12000</v>
      </c>
      <c r="D13" s="6" t="str">
        <f t="shared" si="0"/>
        <v>Chlor_Alkali, Threshold: 12000 toe</v>
      </c>
    </row>
    <row r="14" spans="1:4" x14ac:dyDescent="0.25">
      <c r="A14" s="6"/>
      <c r="B14" s="161" t="s">
        <v>456</v>
      </c>
      <c r="C14" s="161">
        <v>3000</v>
      </c>
      <c r="D14" s="6" t="str">
        <f t="shared" si="0"/>
        <v>Chemical : Alkali Chemical (Soda Ash, Potassium Hydroxide), Threshold: 3000 toe</v>
      </c>
    </row>
    <row r="15" spans="1:4" x14ac:dyDescent="0.25">
      <c r="A15" s="6"/>
      <c r="B15" s="161" t="s">
        <v>455</v>
      </c>
      <c r="C15" s="161">
        <v>3000</v>
      </c>
      <c r="D15" s="6" t="str">
        <f t="shared" si="0"/>
        <v>Chemical : Inorganic Chemicals, Threshold: 3000 toe</v>
      </c>
    </row>
    <row r="16" spans="1:4" x14ac:dyDescent="0.25">
      <c r="A16" s="6"/>
      <c r="B16" s="161" t="s">
        <v>454</v>
      </c>
      <c r="C16" s="161">
        <v>3000</v>
      </c>
      <c r="D16" s="6" t="str">
        <f t="shared" si="0"/>
        <v>Chemical : Organic Chemicals, Threshold: 3000 toe</v>
      </c>
    </row>
    <row r="17" spans="1:4" x14ac:dyDescent="0.25">
      <c r="A17" s="6"/>
      <c r="B17" s="161" t="s">
        <v>453</v>
      </c>
      <c r="C17" s="161">
        <v>3000</v>
      </c>
      <c r="D17" s="6" t="str">
        <f t="shared" si="0"/>
        <v>Chemical : Pesticides , Threshold: 3000 toe</v>
      </c>
    </row>
    <row r="18" spans="1:4" x14ac:dyDescent="0.25">
      <c r="A18" s="6"/>
      <c r="B18" s="161" t="s">
        <v>452</v>
      </c>
      <c r="C18" s="161">
        <v>3000</v>
      </c>
      <c r="D18" s="6" t="str">
        <f t="shared" si="0"/>
        <v>Chemical : Dyes and Pigments, Threshold: 3000 toe</v>
      </c>
    </row>
    <row r="19" spans="1:4" x14ac:dyDescent="0.25">
      <c r="A19" s="6"/>
      <c r="B19" s="161" t="s">
        <v>451</v>
      </c>
      <c r="C19" s="161">
        <v>3000</v>
      </c>
      <c r="D19" s="6" t="str">
        <f t="shared" si="0"/>
        <v>Chemical : Pharmaceuticals (Active Pharmaceutical Ingredient), Threshold: 3000 toe</v>
      </c>
    </row>
    <row r="20" spans="1:4" x14ac:dyDescent="0.25">
      <c r="A20" s="6"/>
      <c r="B20" s="161" t="s">
        <v>450</v>
      </c>
      <c r="C20" s="161">
        <v>500</v>
      </c>
      <c r="D20" s="6" t="str">
        <f t="shared" si="0"/>
        <v>Commercial Building or establishments : Hotel, Threshold: 500 toe</v>
      </c>
    </row>
    <row r="21" spans="1:4" x14ac:dyDescent="0.25">
      <c r="A21" s="6"/>
      <c r="B21" s="166" t="s">
        <v>449</v>
      </c>
      <c r="C21" s="161">
        <v>500</v>
      </c>
      <c r="D21" s="6" t="str">
        <f t="shared" si="0"/>
        <v>Commercial Building or establishments : Airports, Threshold: 500 toe</v>
      </c>
    </row>
    <row r="22" spans="1:4" x14ac:dyDescent="0.25">
      <c r="A22" s="6">
        <v>8</v>
      </c>
      <c r="B22" s="161" t="s">
        <v>448</v>
      </c>
      <c r="C22" s="161">
        <v>10000</v>
      </c>
      <c r="D22" s="6" t="str">
        <f t="shared" si="0"/>
        <v>Copper, Threshold: 10000 toe</v>
      </c>
    </row>
    <row r="23" spans="1:4" x14ac:dyDescent="0.25">
      <c r="A23" s="6">
        <v>9</v>
      </c>
      <c r="B23" s="161" t="s">
        <v>447</v>
      </c>
      <c r="C23" s="161">
        <v>2500</v>
      </c>
      <c r="D23" s="6" t="str">
        <f t="shared" si="0"/>
        <v>Dairy, Threshold: 2500 toe</v>
      </c>
    </row>
    <row r="24" spans="1:4" x14ac:dyDescent="0.25">
      <c r="A24" s="6">
        <v>11</v>
      </c>
      <c r="B24" s="161" t="s">
        <v>446</v>
      </c>
      <c r="C24" s="161">
        <v>30000</v>
      </c>
      <c r="D24" s="6" t="str">
        <f t="shared" si="0"/>
        <v>Fertilizer, Threshold: 30000 toe</v>
      </c>
    </row>
    <row r="25" spans="1:4" x14ac:dyDescent="0.25">
      <c r="A25" s="6">
        <v>12</v>
      </c>
      <c r="B25" s="161" t="s">
        <v>445</v>
      </c>
      <c r="C25" s="161">
        <v>1500</v>
      </c>
      <c r="D25" s="6" t="str">
        <f t="shared" si="0"/>
        <v>Forging, Threshold: 1500 toe</v>
      </c>
    </row>
    <row r="26" spans="1:4" x14ac:dyDescent="0.25">
      <c r="A26" s="6">
        <v>13</v>
      </c>
      <c r="B26" s="161" t="s">
        <v>444</v>
      </c>
      <c r="C26" s="161">
        <v>5000</v>
      </c>
      <c r="D26" s="6" t="str">
        <f t="shared" si="0"/>
        <v>Foundry, Threshold: 5000 toe</v>
      </c>
    </row>
    <row r="27" spans="1:4" x14ac:dyDescent="0.25">
      <c r="A27" s="6">
        <v>14</v>
      </c>
      <c r="B27" s="161" t="s">
        <v>443</v>
      </c>
      <c r="C27" s="161">
        <v>10000</v>
      </c>
      <c r="D27" s="6" t="str">
        <f t="shared" si="0"/>
        <v>Glass, Threshold: 10000 toe</v>
      </c>
    </row>
    <row r="28" spans="1:4" x14ac:dyDescent="0.25">
      <c r="A28" s="6">
        <v>15</v>
      </c>
      <c r="B28" s="161" t="s">
        <v>442</v>
      </c>
      <c r="C28" s="161">
        <v>20000</v>
      </c>
      <c r="D28" s="6" t="str">
        <f t="shared" si="0"/>
        <v>Iron and Steel, Threshold: 20000 toe</v>
      </c>
    </row>
    <row r="29" spans="1:4" x14ac:dyDescent="0.25">
      <c r="A29" s="6">
        <v>16</v>
      </c>
      <c r="B29" s="161" t="s">
        <v>441</v>
      </c>
      <c r="C29" s="161">
        <v>75000</v>
      </c>
      <c r="D29" s="6" t="str">
        <f t="shared" si="0"/>
        <v>Pulp and Paper, Threshold: 75000 toe</v>
      </c>
    </row>
    <row r="30" spans="1:4" x14ac:dyDescent="0.25">
      <c r="A30" s="6">
        <v>17</v>
      </c>
      <c r="B30" s="161" t="s">
        <v>440</v>
      </c>
      <c r="C30" s="161">
        <v>90000</v>
      </c>
      <c r="D30" s="6" t="str">
        <f t="shared" si="0"/>
        <v>Petroleum Refinery, Threshold: 90000 toe</v>
      </c>
    </row>
    <row r="31" spans="1:4" x14ac:dyDescent="0.25">
      <c r="A31" s="6">
        <v>18</v>
      </c>
      <c r="B31" s="161" t="s">
        <v>439</v>
      </c>
      <c r="C31" s="165" t="s">
        <v>438</v>
      </c>
      <c r="D31" s="6" t="str">
        <f t="shared" si="0"/>
        <v>Petrochemical units having gas crackers or naphtha crackers or both, Threshold: 1,00,000 toe</v>
      </c>
    </row>
    <row r="32" spans="1:4" x14ac:dyDescent="0.25">
      <c r="A32" s="6"/>
      <c r="B32" s="161" t="s">
        <v>437</v>
      </c>
      <c r="C32" s="161">
        <v>50000</v>
      </c>
      <c r="D32" s="6" t="str">
        <f t="shared" si="0"/>
        <v>Petrochemical Manufacturing units : Fiber Intermediates, Threshold: 50000 toe</v>
      </c>
    </row>
    <row r="33" spans="1:4" x14ac:dyDescent="0.25">
      <c r="A33" s="6"/>
      <c r="B33" s="161" t="s">
        <v>436</v>
      </c>
      <c r="C33" s="161">
        <v>10000</v>
      </c>
      <c r="D33" s="6" t="str">
        <f t="shared" si="0"/>
        <v>Petrochemical Manufacturing units : Polymers, Threshold: 10000 toe</v>
      </c>
    </row>
    <row r="34" spans="1:4" x14ac:dyDescent="0.25">
      <c r="A34" s="6"/>
      <c r="B34" s="161" t="s">
        <v>435</v>
      </c>
      <c r="C34" s="161">
        <v>9000</v>
      </c>
      <c r="D34" s="6" t="str">
        <f t="shared" si="0"/>
        <v>Petrochemical Manufacturing units : Detergent intermediates, Threshold: 9000 toe</v>
      </c>
    </row>
    <row r="35" spans="1:4" x14ac:dyDescent="0.25">
      <c r="A35" s="6"/>
      <c r="B35" s="161" t="s">
        <v>434</v>
      </c>
      <c r="C35" s="161">
        <v>3000</v>
      </c>
      <c r="D35" s="6" t="str">
        <f t="shared" si="0"/>
        <v>Petrochemical Manufacturing units : Performance Plastics, Threshold: 3000 toe</v>
      </c>
    </row>
    <row r="36" spans="1:4" x14ac:dyDescent="0.25">
      <c r="A36" s="6"/>
      <c r="B36" s="161" t="s">
        <v>433</v>
      </c>
      <c r="C36" s="161">
        <v>6000</v>
      </c>
      <c r="D36" s="6" t="str">
        <f t="shared" si="0"/>
        <v>Petrochemical Manufacturing units : Other petrochemical products, Threshold: 6000 toe</v>
      </c>
    </row>
    <row r="37" spans="1:4" x14ac:dyDescent="0.25">
      <c r="A37" s="6"/>
      <c r="B37" s="161" t="s">
        <v>432</v>
      </c>
      <c r="C37" s="161">
        <v>15000</v>
      </c>
      <c r="D37" s="6" t="str">
        <f t="shared" si="0"/>
        <v>Petrochemical Manufacturing units : Synthetic rubbers, Threshold: 15000 toe</v>
      </c>
    </row>
    <row r="38" spans="1:4" x14ac:dyDescent="0.25">
      <c r="A38" s="6"/>
      <c r="B38" s="161" t="s">
        <v>431</v>
      </c>
      <c r="C38" s="161">
        <v>20000</v>
      </c>
      <c r="D38" s="6" t="str">
        <f t="shared" si="0"/>
        <v>Petrochemical Manufacturing units : Aromatics, Threshold: 20000 toe</v>
      </c>
    </row>
    <row r="39" spans="1:4" x14ac:dyDescent="0.25">
      <c r="A39" s="6">
        <v>20</v>
      </c>
      <c r="B39" s="161" t="s">
        <v>430</v>
      </c>
      <c r="C39" s="161">
        <v>500</v>
      </c>
      <c r="D39" s="6" t="str">
        <f t="shared" si="0"/>
        <v>Port Trust, Threshold: 500 toe</v>
      </c>
    </row>
    <row r="40" spans="1:4" x14ac:dyDescent="0.25">
      <c r="A40" s="6"/>
      <c r="B40" s="161" t="s">
        <v>429</v>
      </c>
      <c r="C40" s="161">
        <v>70000</v>
      </c>
      <c r="D40" s="6" t="str">
        <f t="shared" si="0"/>
        <v>Railway : All Zonal Railways (Traction), Threshold: 70000 toe</v>
      </c>
    </row>
    <row r="41" spans="1:4" x14ac:dyDescent="0.25">
      <c r="A41" s="6"/>
      <c r="B41" s="164" t="s">
        <v>428</v>
      </c>
      <c r="C41" s="161">
        <v>750</v>
      </c>
      <c r="D41" s="6" t="str">
        <f t="shared" si="0"/>
        <v>Railway : Workshops, Threshold: 750 toe</v>
      </c>
    </row>
    <row r="42" spans="1:4" ht="24.75" x14ac:dyDescent="0.25">
      <c r="A42" s="6"/>
      <c r="B42" s="163" t="s">
        <v>427</v>
      </c>
      <c r="C42" s="162"/>
      <c r="D42" s="6" t="s">
        <v>426</v>
      </c>
    </row>
    <row r="43" spans="1:4" x14ac:dyDescent="0.25">
      <c r="A43" s="6">
        <v>22</v>
      </c>
      <c r="B43" s="161" t="s">
        <v>425</v>
      </c>
      <c r="C43" s="161">
        <v>3000</v>
      </c>
      <c r="D43" s="6" t="str">
        <f>CONCATENATE(B43,", Threshold: ", C43, " toe")</f>
        <v>Refractories, Threshold: 3000 toe</v>
      </c>
    </row>
    <row r="44" spans="1:4" x14ac:dyDescent="0.25">
      <c r="A44" s="6">
        <v>23</v>
      </c>
      <c r="B44" s="161" t="s">
        <v>424</v>
      </c>
      <c r="C44" s="161">
        <v>10000</v>
      </c>
      <c r="D44" s="6" t="str">
        <f>CONCATENATE(B44,", Threshold: ", C44, " toe")</f>
        <v>Sugar, Threshold: 10000 toe</v>
      </c>
    </row>
    <row r="45" spans="1:4" x14ac:dyDescent="0.25">
      <c r="A45" s="6">
        <v>24</v>
      </c>
      <c r="B45" s="161" t="s">
        <v>423</v>
      </c>
      <c r="C45" s="161">
        <v>3000</v>
      </c>
      <c r="D45" s="6" t="str">
        <f>CONCATENATE(B45,", Threshold: ", C45, " toe")</f>
        <v>Textiles, Threshold: 3000 toe</v>
      </c>
    </row>
    <row r="46" spans="1:4" x14ac:dyDescent="0.25">
      <c r="A46" s="6">
        <v>25</v>
      </c>
      <c r="B46" s="161" t="s">
        <v>422</v>
      </c>
      <c r="C46" s="161">
        <v>7000</v>
      </c>
      <c r="D46" s="6" t="str">
        <f>CONCATENATE(B46,", Threshold: ", C46, " toe")</f>
        <v>Tyre manufacturer, Threshold: 7000 toe</v>
      </c>
    </row>
    <row r="47" spans="1:4" x14ac:dyDescent="0.25">
      <c r="A47" s="6">
        <v>26</v>
      </c>
      <c r="B47" s="161" t="s">
        <v>421</v>
      </c>
      <c r="C47" s="161">
        <v>20000</v>
      </c>
      <c r="D47" s="6" t="str">
        <f>CONCATENATE(B47,", Threshold: ", C47, " toe")</f>
        <v>Zinc, Threshold: 20000 toe</v>
      </c>
    </row>
  </sheetData>
  <sheetProtection algorithmName="SHA-512" hashValue="EJoXt7WHw0p2Dw+/d3P93WAyUd9VTjQmpdW189vODnUuERMW2usP8xV+sDIEh55aVuGPh3Ve3dm7xQ7huS+fMg==" saltValue="X+NBUgSBlLG4TR9mKGZuJg==" spinCount="100000" sheet="1" objects="1" scenarios="1"/>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DFC3C7-78CD-4400-B79F-3C200F95D44E}">
  <sheetPr codeName="Sheet10"/>
  <dimension ref="A1:G37"/>
  <sheetViews>
    <sheetView workbookViewId="0">
      <selection activeCell="E37" sqref="E37:F37"/>
    </sheetView>
  </sheetViews>
  <sheetFormatPr defaultRowHeight="15" x14ac:dyDescent="0.25"/>
  <cols>
    <col min="1" max="1" width="8.7109375" style="23"/>
    <col min="2" max="2" width="34.42578125" bestFit="1" customWidth="1"/>
    <col min="3" max="3" width="12.5703125" bestFit="1" customWidth="1"/>
    <col min="6" max="6" width="28" hidden="1" customWidth="1"/>
    <col min="7" max="7" width="49" hidden="1" customWidth="1"/>
  </cols>
  <sheetData>
    <row r="1" spans="1:7" x14ac:dyDescent="0.25">
      <c r="A1" s="25" t="s">
        <v>167</v>
      </c>
      <c r="B1" s="13" t="s">
        <v>168</v>
      </c>
      <c r="C1" s="13" t="s">
        <v>113</v>
      </c>
    </row>
    <row r="2" spans="1:7" ht="15.6" customHeight="1" x14ac:dyDescent="0.25">
      <c r="A2" s="14">
        <v>35</v>
      </c>
      <c r="B2" s="6" t="s">
        <v>205</v>
      </c>
      <c r="C2" s="6" t="s">
        <v>116</v>
      </c>
      <c r="F2" s="12" t="s">
        <v>170</v>
      </c>
      <c r="G2" s="12" t="s">
        <v>126</v>
      </c>
    </row>
    <row r="3" spans="1:7" x14ac:dyDescent="0.25">
      <c r="A3" s="14">
        <v>1</v>
      </c>
      <c r="B3" s="6" t="s">
        <v>184</v>
      </c>
      <c r="C3" s="6" t="s">
        <v>116</v>
      </c>
      <c r="F3" s="12" t="s">
        <v>147</v>
      </c>
      <c r="G3" s="12" t="s">
        <v>172</v>
      </c>
    </row>
    <row r="4" spans="1:7" x14ac:dyDescent="0.25">
      <c r="A4" s="14">
        <v>2</v>
      </c>
      <c r="B4" s="6" t="s">
        <v>176</v>
      </c>
      <c r="C4" s="6" t="s">
        <v>124</v>
      </c>
      <c r="F4" s="12" t="s">
        <v>164</v>
      </c>
      <c r="G4" s="12" t="s">
        <v>174</v>
      </c>
    </row>
    <row r="5" spans="1:7" x14ac:dyDescent="0.25">
      <c r="A5" s="14">
        <v>3</v>
      </c>
      <c r="B5" s="6" t="s">
        <v>177</v>
      </c>
      <c r="C5" s="6" t="s">
        <v>124</v>
      </c>
      <c r="F5" s="12" t="s">
        <v>165</v>
      </c>
      <c r="G5" s="12" t="s">
        <v>148</v>
      </c>
    </row>
    <row r="6" spans="1:7" x14ac:dyDescent="0.25">
      <c r="A6" s="14">
        <v>4</v>
      </c>
      <c r="B6" s="6" t="s">
        <v>185</v>
      </c>
      <c r="C6" s="6" t="s">
        <v>116</v>
      </c>
      <c r="F6" s="12" t="s">
        <v>166</v>
      </c>
    </row>
    <row r="7" spans="1:7" x14ac:dyDescent="0.25">
      <c r="A7" s="14">
        <v>32</v>
      </c>
      <c r="B7" s="6" t="s">
        <v>202</v>
      </c>
      <c r="C7" s="6" t="s">
        <v>116</v>
      </c>
    </row>
    <row r="8" spans="1:7" x14ac:dyDescent="0.25">
      <c r="A8" s="14">
        <v>5</v>
      </c>
      <c r="B8" s="6" t="s">
        <v>186</v>
      </c>
      <c r="C8" s="6" t="s">
        <v>116</v>
      </c>
    </row>
    <row r="9" spans="1:7" x14ac:dyDescent="0.25">
      <c r="A9" s="14">
        <v>33</v>
      </c>
      <c r="B9" s="6" t="s">
        <v>203</v>
      </c>
      <c r="C9" s="6" t="s">
        <v>116</v>
      </c>
    </row>
    <row r="10" spans="1:7" x14ac:dyDescent="0.25">
      <c r="A10" s="14">
        <v>6</v>
      </c>
      <c r="B10" s="6" t="s">
        <v>187</v>
      </c>
      <c r="C10" s="6" t="s">
        <v>116</v>
      </c>
    </row>
    <row r="11" spans="1:7" x14ac:dyDescent="0.25">
      <c r="A11" s="14">
        <v>7</v>
      </c>
      <c r="B11" s="6" t="s">
        <v>188</v>
      </c>
      <c r="C11" s="6" t="s">
        <v>116</v>
      </c>
    </row>
    <row r="12" spans="1:7" x14ac:dyDescent="0.25">
      <c r="A12" s="14">
        <v>8</v>
      </c>
      <c r="B12" s="6" t="s">
        <v>189</v>
      </c>
      <c r="C12" s="6" t="s">
        <v>116</v>
      </c>
    </row>
    <row r="13" spans="1:7" x14ac:dyDescent="0.25">
      <c r="A13" s="14">
        <v>9</v>
      </c>
      <c r="B13" s="6" t="s">
        <v>190</v>
      </c>
      <c r="C13" s="6" t="s">
        <v>116</v>
      </c>
    </row>
    <row r="14" spans="1:7" x14ac:dyDescent="0.25">
      <c r="A14" s="14">
        <v>10</v>
      </c>
      <c r="B14" s="6" t="s">
        <v>169</v>
      </c>
      <c r="C14" s="6" t="s">
        <v>123</v>
      </c>
    </row>
    <row r="15" spans="1:7" x14ac:dyDescent="0.25">
      <c r="A15" s="14">
        <v>11</v>
      </c>
      <c r="B15" s="6" t="s">
        <v>171</v>
      </c>
      <c r="C15" s="6" t="s">
        <v>123</v>
      </c>
    </row>
    <row r="16" spans="1:7" x14ac:dyDescent="0.25">
      <c r="A16" s="14">
        <v>13</v>
      </c>
      <c r="B16" s="6" t="s">
        <v>191</v>
      </c>
      <c r="C16" s="6" t="s">
        <v>116</v>
      </c>
    </row>
    <row r="17" spans="1:3" x14ac:dyDescent="0.25">
      <c r="A17" s="14">
        <v>14</v>
      </c>
      <c r="B17" s="6" t="s">
        <v>125</v>
      </c>
      <c r="C17" s="6" t="s">
        <v>116</v>
      </c>
    </row>
    <row r="18" spans="1:3" x14ac:dyDescent="0.25">
      <c r="A18" s="14">
        <v>15</v>
      </c>
      <c r="B18" s="6" t="s">
        <v>192</v>
      </c>
      <c r="C18" s="6" t="s">
        <v>116</v>
      </c>
    </row>
    <row r="19" spans="1:3" x14ac:dyDescent="0.25">
      <c r="A19" s="14">
        <v>12</v>
      </c>
      <c r="B19" s="6" t="s">
        <v>173</v>
      </c>
      <c r="C19" s="6" t="s">
        <v>123</v>
      </c>
    </row>
    <row r="20" spans="1:3" x14ac:dyDescent="0.25">
      <c r="A20" s="14">
        <v>36</v>
      </c>
      <c r="B20" s="6" t="s">
        <v>206</v>
      </c>
      <c r="C20" s="6" t="s">
        <v>116</v>
      </c>
    </row>
    <row r="21" spans="1:3" x14ac:dyDescent="0.25">
      <c r="A21" s="14">
        <v>16</v>
      </c>
      <c r="B21" s="6" t="s">
        <v>193</v>
      </c>
      <c r="C21" s="6" t="s">
        <v>116</v>
      </c>
    </row>
    <row r="22" spans="1:3" x14ac:dyDescent="0.25">
      <c r="A22" s="14">
        <v>17</v>
      </c>
      <c r="B22" s="6" t="s">
        <v>194</v>
      </c>
      <c r="C22" s="6" t="s">
        <v>116</v>
      </c>
    </row>
    <row r="23" spans="1:3" x14ac:dyDescent="0.25">
      <c r="A23" s="14">
        <v>18</v>
      </c>
      <c r="B23" s="6" t="s">
        <v>178</v>
      </c>
      <c r="C23" s="6" t="s">
        <v>124</v>
      </c>
    </row>
    <row r="24" spans="1:3" x14ac:dyDescent="0.25">
      <c r="A24" s="14">
        <v>20</v>
      </c>
      <c r="B24" s="6" t="s">
        <v>180</v>
      </c>
      <c r="C24" s="6" t="s">
        <v>124</v>
      </c>
    </row>
    <row r="25" spans="1:3" x14ac:dyDescent="0.25">
      <c r="A25" s="14">
        <v>19</v>
      </c>
      <c r="B25" s="6" t="s">
        <v>179</v>
      </c>
      <c r="C25" s="6" t="s">
        <v>124</v>
      </c>
    </row>
    <row r="26" spans="1:3" x14ac:dyDescent="0.25">
      <c r="A26" s="14">
        <v>21</v>
      </c>
      <c r="B26" s="6" t="s">
        <v>181</v>
      </c>
      <c r="C26" s="6" t="s">
        <v>124</v>
      </c>
    </row>
    <row r="27" spans="1:3" x14ac:dyDescent="0.25">
      <c r="A27" s="14">
        <v>22</v>
      </c>
      <c r="B27" s="6" t="s">
        <v>195</v>
      </c>
      <c r="C27" s="6" t="s">
        <v>116</v>
      </c>
    </row>
    <row r="28" spans="1:3" x14ac:dyDescent="0.25">
      <c r="A28" s="14">
        <v>34</v>
      </c>
      <c r="B28" s="6" t="s">
        <v>204</v>
      </c>
      <c r="C28" s="6" t="s">
        <v>116</v>
      </c>
    </row>
    <row r="29" spans="1:3" x14ac:dyDescent="0.25">
      <c r="A29" s="14">
        <v>23</v>
      </c>
      <c r="B29" s="6" t="s">
        <v>196</v>
      </c>
      <c r="C29" s="6" t="s">
        <v>116</v>
      </c>
    </row>
    <row r="30" spans="1:3" x14ac:dyDescent="0.25">
      <c r="A30" s="14">
        <v>24</v>
      </c>
      <c r="B30" s="6" t="s">
        <v>197</v>
      </c>
      <c r="C30" s="6" t="s">
        <v>116</v>
      </c>
    </row>
    <row r="31" spans="1:3" x14ac:dyDescent="0.25">
      <c r="A31" s="14">
        <v>25</v>
      </c>
      <c r="B31" s="6" t="s">
        <v>182</v>
      </c>
      <c r="C31" s="6" t="s">
        <v>124</v>
      </c>
    </row>
    <row r="32" spans="1:3" x14ac:dyDescent="0.25">
      <c r="A32" s="14">
        <v>26</v>
      </c>
      <c r="B32" s="6" t="s">
        <v>198</v>
      </c>
      <c r="C32" s="6" t="s">
        <v>116</v>
      </c>
    </row>
    <row r="33" spans="1:3" x14ac:dyDescent="0.25">
      <c r="A33" s="14">
        <v>27</v>
      </c>
      <c r="B33" s="6" t="s">
        <v>199</v>
      </c>
      <c r="C33" s="6" t="s">
        <v>116</v>
      </c>
    </row>
    <row r="34" spans="1:3" x14ac:dyDescent="0.25">
      <c r="A34" s="14">
        <v>28</v>
      </c>
      <c r="B34" s="6" t="s">
        <v>183</v>
      </c>
      <c r="C34" s="6" t="s">
        <v>124</v>
      </c>
    </row>
    <row r="35" spans="1:3" x14ac:dyDescent="0.25">
      <c r="A35" s="14">
        <v>29</v>
      </c>
      <c r="B35" s="6" t="s">
        <v>200</v>
      </c>
      <c r="C35" s="6" t="s">
        <v>116</v>
      </c>
    </row>
    <row r="36" spans="1:3" x14ac:dyDescent="0.25">
      <c r="A36" s="14">
        <v>30</v>
      </c>
      <c r="B36" s="6" t="s">
        <v>175</v>
      </c>
      <c r="C36" s="6" t="s">
        <v>123</v>
      </c>
    </row>
    <row r="37" spans="1:3" x14ac:dyDescent="0.25">
      <c r="A37" s="14">
        <v>31</v>
      </c>
      <c r="B37" s="6" t="s">
        <v>201</v>
      </c>
      <c r="C37" s="6" t="s">
        <v>116</v>
      </c>
    </row>
  </sheetData>
  <sortState xmlns:xlrd2="http://schemas.microsoft.com/office/spreadsheetml/2017/richdata2" ref="A2:C37">
    <sortCondition ref="B2:B37"/>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8</vt:i4>
      </vt:variant>
    </vt:vector>
  </HeadingPairs>
  <TitlesOfParts>
    <vt:vector size="18" baseType="lpstr">
      <vt:lpstr>FormD_CPP_OA</vt:lpstr>
      <vt:lpstr>FormA_CPP_OA</vt:lpstr>
      <vt:lpstr>Instructions &amp; Notes</vt:lpstr>
      <vt:lpstr>FormB_CPP_OA</vt:lpstr>
      <vt:lpstr>FormA_CPP_OA_Q2</vt:lpstr>
      <vt:lpstr>Supporting Sheet</vt:lpstr>
      <vt:lpstr>Annexure-1</vt:lpstr>
      <vt:lpstr>DC Sectors with Thresholds</vt:lpstr>
      <vt:lpstr>StateUTs</vt:lpstr>
      <vt:lpstr>Targets</vt:lpstr>
      <vt:lpstr>'Annexure-1'!Print_Area</vt:lpstr>
      <vt:lpstr>FormA_CPP_OA!Print_Area</vt:lpstr>
      <vt:lpstr>FormA_CPP_OA_Q2!Print_Area</vt:lpstr>
      <vt:lpstr>FormB_CPP_OA!Print_Area</vt:lpstr>
      <vt:lpstr>FormD_CPP_OA!Print_Area</vt:lpstr>
      <vt:lpstr>'Instructions &amp; Notes'!Print_Area</vt:lpstr>
      <vt:lpstr>FormA_CPP_OA!Print_Titles</vt:lpstr>
      <vt:lpstr>FormA_CPP_OA_Q2!Print_Titles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Nikhil Prasad</dc:creator>
  <cp:lastModifiedBy>Nikhil Prasad</cp:lastModifiedBy>
  <cp:lastPrinted>2025-07-28T06:50:13Z</cp:lastPrinted>
  <dcterms:created xsi:type="dcterms:W3CDTF">2024-08-08T10:52:19Z</dcterms:created>
  <dcterms:modified xsi:type="dcterms:W3CDTF">2025-10-03T12:17:34Z</dcterms:modified>
</cp:coreProperties>
</file>